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навчальний відділ 26-27\плани на перевірку\бакалаври\на відправку\Фінанси та Торгівля денне\заоч на відправку\"/>
    </mc:Choice>
  </mc:AlternateContent>
  <bookViews>
    <workbookView xWindow="13290" yWindow="255" windowWidth="15675" windowHeight="10920" activeTab="2"/>
  </bookViews>
  <sheets>
    <sheet name="титульний заочн" sheetId="4" r:id="rId1"/>
    <sheet name="Титул 076" sheetId="2" state="hidden" r:id="rId2"/>
    <sheet name="План D2 2026 зв" sheetId="5" r:id="rId3"/>
    <sheet name="семестровка" sheetId="1" r:id="rId4"/>
  </sheets>
  <definedNames>
    <definedName name="_xlnm.Print_Area" localSheetId="2">'План D2 2026 зв'!$A$1:$Z$124</definedName>
    <definedName name="_xlnm.Print_Area" localSheetId="3">семестровка!$A$1:$O$196</definedName>
    <definedName name="_xlnm.Print_Area" localSheetId="0">'титульний заочн'!$A$1:$BA$38</definedName>
  </definedNames>
  <calcPr calcId="162913"/>
</workbook>
</file>

<file path=xl/calcChain.xml><?xml version="1.0" encoding="utf-8"?>
<calcChain xmlns="http://schemas.openxmlformats.org/spreadsheetml/2006/main">
  <c r="W32" i="4" l="1"/>
  <c r="W33" i="4"/>
  <c r="W34" i="4"/>
  <c r="W35" i="4"/>
  <c r="W36" i="4"/>
  <c r="T36" i="4"/>
  <c r="Q36" i="4"/>
  <c r="N36" i="4"/>
  <c r="J36" i="4"/>
  <c r="G36" i="4"/>
  <c r="E36" i="4"/>
  <c r="L11" i="1"/>
  <c r="L12" i="1"/>
  <c r="L15" i="1"/>
  <c r="L17" i="1"/>
  <c r="L18" i="1"/>
  <c r="L19" i="1"/>
  <c r="L30" i="1"/>
  <c r="L31" i="1"/>
  <c r="L32" i="1"/>
  <c r="L34" i="1"/>
  <c r="L35" i="1"/>
  <c r="L37" i="1"/>
  <c r="L38" i="1"/>
  <c r="L52" i="1"/>
  <c r="L55" i="1"/>
  <c r="L56" i="1"/>
  <c r="L57" i="1"/>
  <c r="L61" i="1"/>
  <c r="L65" i="1"/>
  <c r="L77" i="1"/>
  <c r="L78" i="1"/>
  <c r="L79" i="1"/>
  <c r="L80" i="1"/>
  <c r="L81" i="1"/>
  <c r="L82" i="1"/>
  <c r="L86" i="1"/>
  <c r="L90" i="1"/>
  <c r="L101" i="1"/>
  <c r="L102" i="1"/>
  <c r="L103" i="1"/>
  <c r="L105" i="1"/>
  <c r="L106" i="1"/>
  <c r="L107" i="1"/>
  <c r="L111" i="1"/>
  <c r="L115" i="1"/>
  <c r="L127" i="1"/>
  <c r="L128" i="1"/>
  <c r="L129" i="1"/>
  <c r="L130" i="1"/>
  <c r="L131" i="1"/>
  <c r="L132" i="1"/>
  <c r="L133" i="1"/>
  <c r="L139" i="1"/>
  <c r="L150" i="1"/>
  <c r="L151" i="1"/>
  <c r="L152" i="1"/>
  <c r="L153" i="1"/>
  <c r="L154" i="1"/>
  <c r="L155" i="1"/>
  <c r="L156" i="1"/>
  <c r="L157" i="1"/>
  <c r="L158" i="1"/>
  <c r="L166" i="1"/>
  <c r="L177" i="1"/>
  <c r="L178" i="1"/>
  <c r="L181" i="1"/>
  <c r="L182" i="1"/>
  <c r="L183" i="1"/>
  <c r="L184" i="1"/>
  <c r="L194" i="1" s="1"/>
  <c r="L196" i="1" s="1"/>
  <c r="L197" i="1" s="1"/>
  <c r="M19" i="1"/>
  <c r="M38" i="1"/>
  <c r="M65" i="1"/>
  <c r="M90" i="1"/>
  <c r="M115" i="1"/>
  <c r="M166" i="1"/>
  <c r="M194" i="1"/>
  <c r="M196" i="1"/>
  <c r="F11" i="1"/>
  <c r="G11" i="1"/>
  <c r="K11" i="1"/>
  <c r="F12" i="1"/>
  <c r="G12" i="1"/>
  <c r="K12" i="1" s="1"/>
  <c r="F13" i="1"/>
  <c r="G13" i="1"/>
  <c r="K13" i="1"/>
  <c r="F14" i="1"/>
  <c r="G14" i="1"/>
  <c r="K14" i="1" s="1"/>
  <c r="F15" i="1"/>
  <c r="G15" i="1"/>
  <c r="K15" i="1"/>
  <c r="F16" i="1"/>
  <c r="G16" i="1"/>
  <c r="K16" i="1" s="1"/>
  <c r="F17" i="1"/>
  <c r="G17" i="1"/>
  <c r="K17" i="1"/>
  <c r="F18" i="1"/>
  <c r="G18" i="1"/>
  <c r="K18" i="1" s="1"/>
  <c r="F30" i="1"/>
  <c r="G30" i="1"/>
  <c r="K30" i="1" s="1"/>
  <c r="F31" i="1"/>
  <c r="G31" i="1"/>
  <c r="K31" i="1"/>
  <c r="F32" i="1"/>
  <c r="G32" i="1"/>
  <c r="K32" i="1" s="1"/>
  <c r="F33" i="1"/>
  <c r="G33" i="1"/>
  <c r="K33" i="1"/>
  <c r="F34" i="1"/>
  <c r="G34" i="1"/>
  <c r="K34" i="1" s="1"/>
  <c r="F35" i="1"/>
  <c r="G35" i="1"/>
  <c r="K35" i="1"/>
  <c r="F37" i="1"/>
  <c r="G37" i="1"/>
  <c r="K37" i="1" s="1"/>
  <c r="F52" i="1"/>
  <c r="G52" i="1"/>
  <c r="K52" i="1" s="1"/>
  <c r="F53" i="1"/>
  <c r="G53" i="1"/>
  <c r="K53" i="1"/>
  <c r="F54" i="1"/>
  <c r="G54" i="1"/>
  <c r="K54" i="1" s="1"/>
  <c r="F55" i="1"/>
  <c r="G55" i="1"/>
  <c r="K55" i="1"/>
  <c r="F56" i="1"/>
  <c r="G56" i="1"/>
  <c r="K56" i="1" s="1"/>
  <c r="F57" i="1"/>
  <c r="G57" i="1"/>
  <c r="K57" i="1"/>
  <c r="F61" i="1"/>
  <c r="G61" i="1"/>
  <c r="K61" i="1" s="1"/>
  <c r="F77" i="1"/>
  <c r="G77" i="1"/>
  <c r="K77" i="1" s="1"/>
  <c r="F78" i="1"/>
  <c r="G78" i="1"/>
  <c r="K78" i="1"/>
  <c r="F79" i="1"/>
  <c r="G79" i="1"/>
  <c r="K79" i="1" s="1"/>
  <c r="F80" i="1"/>
  <c r="G80" i="1"/>
  <c r="K80" i="1"/>
  <c r="F81" i="1"/>
  <c r="G81" i="1"/>
  <c r="K81" i="1" s="1"/>
  <c r="F82" i="1"/>
  <c r="G82" i="1"/>
  <c r="K82" i="1"/>
  <c r="F86" i="1"/>
  <c r="G86" i="1"/>
  <c r="K86" i="1" s="1"/>
  <c r="F101" i="1"/>
  <c r="G101" i="1"/>
  <c r="K101" i="1" s="1"/>
  <c r="F102" i="1"/>
  <c r="G102" i="1"/>
  <c r="K102" i="1"/>
  <c r="F103" i="1"/>
  <c r="G103" i="1"/>
  <c r="K103" i="1" s="1"/>
  <c r="F104" i="1"/>
  <c r="G104" i="1"/>
  <c r="K104" i="1"/>
  <c r="F105" i="1"/>
  <c r="G105" i="1"/>
  <c r="K105" i="1" s="1"/>
  <c r="F106" i="1"/>
  <c r="G106" i="1"/>
  <c r="K106" i="1"/>
  <c r="F107" i="1"/>
  <c r="G107" i="1"/>
  <c r="K107" i="1" s="1"/>
  <c r="F111" i="1"/>
  <c r="G111" i="1"/>
  <c r="K111" i="1"/>
  <c r="F126" i="1"/>
  <c r="G126" i="1"/>
  <c r="K126" i="1"/>
  <c r="F127" i="1"/>
  <c r="G127" i="1"/>
  <c r="K127" i="1" s="1"/>
  <c r="F128" i="1"/>
  <c r="G128" i="1"/>
  <c r="K128" i="1"/>
  <c r="F129" i="1"/>
  <c r="G129" i="1"/>
  <c r="K129" i="1" s="1"/>
  <c r="F130" i="1"/>
  <c r="G130" i="1"/>
  <c r="K130" i="1"/>
  <c r="F131" i="1"/>
  <c r="G131" i="1"/>
  <c r="K131" i="1" s="1"/>
  <c r="F132" i="1"/>
  <c r="G132" i="1"/>
  <c r="K132" i="1"/>
  <c r="F133" i="1"/>
  <c r="G133" i="1"/>
  <c r="K133" i="1" s="1"/>
  <c r="F150" i="1"/>
  <c r="G150" i="1"/>
  <c r="K150" i="1" s="1"/>
  <c r="F151" i="1"/>
  <c r="G151" i="1"/>
  <c r="K151" i="1"/>
  <c r="F152" i="1"/>
  <c r="G152" i="1"/>
  <c r="K152" i="1" s="1"/>
  <c r="F153" i="1"/>
  <c r="G153" i="1"/>
  <c r="K153" i="1"/>
  <c r="F154" i="1"/>
  <c r="G154" i="1"/>
  <c r="K154" i="1" s="1"/>
  <c r="F155" i="1"/>
  <c r="G155" i="1"/>
  <c r="K155" i="1"/>
  <c r="F156" i="1"/>
  <c r="G156" i="1"/>
  <c r="K156" i="1" s="1"/>
  <c r="F157" i="1"/>
  <c r="G157" i="1"/>
  <c r="K157" i="1"/>
  <c r="F158" i="1"/>
  <c r="G158" i="1"/>
  <c r="K158" i="1" s="1"/>
  <c r="F177" i="1"/>
  <c r="G177" i="1"/>
  <c r="K177" i="1" s="1"/>
  <c r="F178" i="1"/>
  <c r="G178" i="1"/>
  <c r="K178" i="1"/>
  <c r="F179" i="1"/>
  <c r="K179" i="1"/>
  <c r="F180" i="1"/>
  <c r="G180" i="1"/>
  <c r="K180" i="1" s="1"/>
  <c r="F181" i="1"/>
  <c r="G181" i="1"/>
  <c r="K181" i="1"/>
  <c r="F182" i="1"/>
  <c r="G182" i="1"/>
  <c r="K182" i="1" s="1"/>
  <c r="F183" i="1"/>
  <c r="G183" i="1"/>
  <c r="K183" i="1"/>
  <c r="F184" i="1"/>
  <c r="G184" i="1"/>
  <c r="K184" i="1" s="1"/>
  <c r="J19" i="1"/>
  <c r="J38" i="1"/>
  <c r="J65" i="1"/>
  <c r="J90" i="1"/>
  <c r="J115" i="1"/>
  <c r="J139" i="1"/>
  <c r="J166" i="1"/>
  <c r="J194" i="1"/>
  <c r="J196" i="1"/>
  <c r="I19" i="1"/>
  <c r="I38" i="1"/>
  <c r="I196" i="1" s="1"/>
  <c r="I65" i="1"/>
  <c r="I90" i="1"/>
  <c r="I115" i="1"/>
  <c r="I139" i="1"/>
  <c r="I166" i="1"/>
  <c r="I194" i="1"/>
  <c r="H19" i="1"/>
  <c r="H38" i="1"/>
  <c r="H65" i="1"/>
  <c r="H90" i="1"/>
  <c r="H115" i="1"/>
  <c r="H139" i="1"/>
  <c r="H166" i="1"/>
  <c r="H194" i="1"/>
  <c r="H196" i="1"/>
  <c r="G19" i="1"/>
  <c r="G38" i="1"/>
  <c r="G196" i="1" s="1"/>
  <c r="G65" i="1"/>
  <c r="G90" i="1"/>
  <c r="G115" i="1"/>
  <c r="G139" i="1"/>
  <c r="G166" i="1"/>
  <c r="G194" i="1"/>
  <c r="F19" i="1"/>
  <c r="F196" i="1" s="1"/>
  <c r="F38" i="1"/>
  <c r="F65" i="1"/>
  <c r="F76" i="1"/>
  <c r="F90" i="1"/>
  <c r="F115" i="1"/>
  <c r="F139" i="1"/>
  <c r="F166" i="1"/>
  <c r="F194" i="1"/>
  <c r="E19" i="1"/>
  <c r="E38" i="1"/>
  <c r="E65" i="1"/>
  <c r="E90" i="1"/>
  <c r="E115" i="1"/>
  <c r="E139" i="1"/>
  <c r="E166" i="1"/>
  <c r="E167" i="1" s="1"/>
  <c r="E194" i="1"/>
  <c r="E196" i="1"/>
  <c r="E195" i="1"/>
  <c r="N177" i="1"/>
  <c r="N178" i="1"/>
  <c r="N181" i="1"/>
  <c r="N182" i="1"/>
  <c r="N183" i="1"/>
  <c r="N184" i="1"/>
  <c r="N194" i="1"/>
  <c r="N150" i="1"/>
  <c r="N166" i="1" s="1"/>
  <c r="N151" i="1"/>
  <c r="N152" i="1"/>
  <c r="N153" i="1"/>
  <c r="N154" i="1"/>
  <c r="N155" i="1"/>
  <c r="N156" i="1"/>
  <c r="N157" i="1"/>
  <c r="N158" i="1"/>
  <c r="E140" i="1"/>
  <c r="N133" i="1"/>
  <c r="N132" i="1"/>
  <c r="N131" i="1"/>
  <c r="N130" i="1"/>
  <c r="N129" i="1"/>
  <c r="N128" i="1"/>
  <c r="N127" i="1"/>
  <c r="E116" i="1"/>
  <c r="N111" i="1"/>
  <c r="N107" i="1"/>
  <c r="N106" i="1"/>
  <c r="N105" i="1"/>
  <c r="N104" i="1"/>
  <c r="N103" i="1"/>
  <c r="N102" i="1"/>
  <c r="N101" i="1"/>
  <c r="E91" i="1"/>
  <c r="N86" i="1"/>
  <c r="N82" i="1"/>
  <c r="N81" i="1"/>
  <c r="N80" i="1"/>
  <c r="N79" i="1"/>
  <c r="N78" i="1"/>
  <c r="N77" i="1"/>
  <c r="L76" i="1"/>
  <c r="G76" i="1"/>
  <c r="K76" i="1" s="1"/>
  <c r="E66" i="1"/>
  <c r="N61" i="1"/>
  <c r="N57" i="1"/>
  <c r="N56" i="1"/>
  <c r="N55" i="1"/>
  <c r="N54" i="1"/>
  <c r="N53" i="1"/>
  <c r="N52" i="1"/>
  <c r="E39" i="1"/>
  <c r="N37" i="1"/>
  <c r="N35" i="1"/>
  <c r="N34" i="1"/>
  <c r="N33" i="1"/>
  <c r="N32" i="1"/>
  <c r="N31" i="1"/>
  <c r="N30" i="1"/>
  <c r="E20" i="1"/>
  <c r="N18" i="1"/>
  <c r="N17" i="1"/>
  <c r="N16" i="1"/>
  <c r="N15" i="1"/>
  <c r="N14" i="1"/>
  <c r="N13" i="1"/>
  <c r="N12" i="1"/>
  <c r="N11" i="1"/>
  <c r="P97" i="5"/>
  <c r="P98" i="5"/>
  <c r="P76" i="5"/>
  <c r="P99" i="5"/>
  <c r="N76" i="5"/>
  <c r="N99" i="5"/>
  <c r="O76" i="5"/>
  <c r="O99" i="5"/>
  <c r="Q76" i="5"/>
  <c r="Q97" i="5"/>
  <c r="Q98" i="5" s="1"/>
  <c r="Q99" i="5" s="1"/>
  <c r="R76" i="5"/>
  <c r="R97" i="5"/>
  <c r="R98" i="5" s="1"/>
  <c r="R99" i="5" s="1"/>
  <c r="S76" i="5"/>
  <c r="S97" i="5"/>
  <c r="S98" i="5"/>
  <c r="S99" i="5" s="1"/>
  <c r="T76" i="5"/>
  <c r="T99" i="5" s="1"/>
  <c r="T97" i="5"/>
  <c r="T98" i="5"/>
  <c r="U76" i="5"/>
  <c r="U99" i="5" s="1"/>
  <c r="U97" i="5"/>
  <c r="U98" i="5"/>
  <c r="H67" i="5"/>
  <c r="M67" i="5"/>
  <c r="H66" i="5"/>
  <c r="M66" i="5"/>
  <c r="H65" i="5"/>
  <c r="M65" i="5"/>
  <c r="G65" i="5"/>
  <c r="H64" i="5"/>
  <c r="M64" i="5" s="1"/>
  <c r="H63" i="5"/>
  <c r="M63" i="5" s="1"/>
  <c r="H62" i="5"/>
  <c r="M62" i="5" s="1"/>
  <c r="H61" i="5"/>
  <c r="M61" i="5" s="1"/>
  <c r="H60" i="5"/>
  <c r="M60" i="5" s="1"/>
  <c r="H59" i="5"/>
  <c r="I59" i="5"/>
  <c r="M59" i="5"/>
  <c r="G59" i="5"/>
  <c r="H58" i="5"/>
  <c r="M58" i="5" s="1"/>
  <c r="H57" i="5"/>
  <c r="M57" i="5" s="1"/>
  <c r="H56" i="5"/>
  <c r="M56" i="5" s="1"/>
  <c r="H55" i="5"/>
  <c r="M55" i="5" s="1"/>
  <c r="H54" i="5"/>
  <c r="M54" i="5" s="1"/>
  <c r="H53" i="5"/>
  <c r="M53" i="5" s="1"/>
  <c r="H52" i="5"/>
  <c r="M52" i="5" s="1"/>
  <c r="H51" i="5"/>
  <c r="M51" i="5" s="1"/>
  <c r="H50" i="5"/>
  <c r="M50" i="5" s="1"/>
  <c r="H49" i="5"/>
  <c r="M49" i="5" s="1"/>
  <c r="H48" i="5"/>
  <c r="M48" i="5" s="1"/>
  <c r="G48" i="5"/>
  <c r="H47" i="5"/>
  <c r="M47" i="5"/>
  <c r="H46" i="5"/>
  <c r="M46" i="5"/>
  <c r="H45" i="5"/>
  <c r="M45" i="5"/>
  <c r="H44" i="5"/>
  <c r="M44" i="5"/>
  <c r="H43" i="5"/>
  <c r="M43" i="5"/>
  <c r="H42" i="5"/>
  <c r="M42" i="5"/>
  <c r="H41" i="5"/>
  <c r="M41" i="5"/>
  <c r="H40" i="5"/>
  <c r="M40" i="5"/>
  <c r="H39" i="5"/>
  <c r="M39" i="5"/>
  <c r="H79" i="5"/>
  <c r="H80" i="5"/>
  <c r="M80" i="5" s="1"/>
  <c r="M83" i="5" s="1"/>
  <c r="H81" i="5"/>
  <c r="H83" i="5"/>
  <c r="M79" i="5"/>
  <c r="M81" i="5"/>
  <c r="M82" i="5"/>
  <c r="L83" i="5"/>
  <c r="I83" i="5" s="1"/>
  <c r="I98" i="5" s="1"/>
  <c r="H70" i="5"/>
  <c r="M70" i="5" s="1"/>
  <c r="H71" i="5"/>
  <c r="M71" i="5" s="1"/>
  <c r="H74" i="5"/>
  <c r="M74" i="5"/>
  <c r="M75" i="5" s="1"/>
  <c r="H12" i="5"/>
  <c r="H13" i="5"/>
  <c r="H14" i="5"/>
  <c r="H11" i="5"/>
  <c r="I11" i="5"/>
  <c r="M11" i="5" s="1"/>
  <c r="H15" i="5"/>
  <c r="M15" i="5" s="1"/>
  <c r="H16" i="5"/>
  <c r="M16" i="5" s="1"/>
  <c r="H17" i="5"/>
  <c r="M17" i="5" s="1"/>
  <c r="H18" i="5"/>
  <c r="M18" i="5" s="1"/>
  <c r="H19" i="5"/>
  <c r="M19" i="5" s="1"/>
  <c r="H20" i="5"/>
  <c r="M20" i="5" s="1"/>
  <c r="H21" i="5"/>
  <c r="M21" i="5" s="1"/>
  <c r="H27" i="5"/>
  <c r="M27" i="5" s="1"/>
  <c r="H28" i="5"/>
  <c r="M28" i="5" s="1"/>
  <c r="H29" i="5"/>
  <c r="M29" i="5" s="1"/>
  <c r="H30" i="5"/>
  <c r="M30" i="5" s="1"/>
  <c r="H31" i="5"/>
  <c r="M31" i="5" s="1"/>
  <c r="H32" i="5"/>
  <c r="M32" i="5" s="1"/>
  <c r="H33" i="5"/>
  <c r="M33" i="5" s="1"/>
  <c r="H35" i="5"/>
  <c r="M35" i="5" s="1"/>
  <c r="L76" i="5"/>
  <c r="K76" i="5"/>
  <c r="J76" i="5"/>
  <c r="I68" i="5"/>
  <c r="I36" i="5"/>
  <c r="I76" i="5" s="1"/>
  <c r="H72" i="5"/>
  <c r="H75" i="5"/>
  <c r="H68" i="5"/>
  <c r="G72" i="5"/>
  <c r="G75" i="5"/>
  <c r="G68" i="5"/>
  <c r="G11" i="5"/>
  <c r="G36" i="5" s="1"/>
  <c r="G76" i="5" s="1"/>
  <c r="M14" i="5"/>
  <c r="M13" i="5"/>
  <c r="M12" i="5"/>
  <c r="X97" i="5"/>
  <c r="W97" i="5"/>
  <c r="V97" i="5"/>
  <c r="H85" i="5"/>
  <c r="M85" i="5"/>
  <c r="H86" i="5"/>
  <c r="M86" i="5"/>
  <c r="M87" i="5"/>
  <c r="H88" i="5"/>
  <c r="M88" i="5" s="1"/>
  <c r="M97" i="5" s="1"/>
  <c r="H89" i="5"/>
  <c r="M89" i="5" s="1"/>
  <c r="H90" i="5"/>
  <c r="M90" i="5" s="1"/>
  <c r="H91" i="5"/>
  <c r="M91" i="5" s="1"/>
  <c r="H92" i="5"/>
  <c r="M92" i="5" s="1"/>
  <c r="H93" i="5"/>
  <c r="M93" i="5" s="1"/>
  <c r="H94" i="5"/>
  <c r="M94" i="5" s="1"/>
  <c r="H95" i="5"/>
  <c r="M95" i="5" s="1"/>
  <c r="H96" i="5"/>
  <c r="M96" i="5" s="1"/>
  <c r="I97" i="5"/>
  <c r="G97" i="5"/>
  <c r="G83" i="5"/>
  <c r="G98" i="5" s="1"/>
  <c r="Z99" i="5"/>
  <c r="Y99" i="5"/>
  <c r="X99" i="5"/>
  <c r="W99" i="5"/>
  <c r="V99" i="5"/>
  <c r="L98" i="5"/>
  <c r="L99" i="5"/>
  <c r="K99" i="5"/>
  <c r="J98" i="5"/>
  <c r="J99" i="5" s="1"/>
  <c r="Z97" i="5"/>
  <c r="Y97" i="5"/>
  <c r="Z80" i="5"/>
  <c r="Y80" i="5"/>
  <c r="X80" i="5"/>
  <c r="W80" i="5"/>
  <c r="V80" i="5"/>
  <c r="Z66" i="5"/>
  <c r="Z68" i="5"/>
  <c r="Y66" i="5"/>
  <c r="Y68" i="5"/>
  <c r="X66" i="5"/>
  <c r="X68" i="5"/>
  <c r="W66" i="5"/>
  <c r="W68" i="5"/>
  <c r="V66" i="5"/>
  <c r="V68" i="5"/>
  <c r="Z37" i="5"/>
  <c r="Y37" i="5"/>
  <c r="X37" i="5"/>
  <c r="W37" i="5"/>
  <c r="V37" i="5"/>
  <c r="T38" i="2"/>
  <c r="Q38" i="2"/>
  <c r="N38" i="2"/>
  <c r="J38" i="2"/>
  <c r="G38" i="2"/>
  <c r="W37" i="2"/>
  <c r="C36" i="2"/>
  <c r="W36" i="2" s="1"/>
  <c r="C35" i="2"/>
  <c r="W35" i="2" s="1"/>
  <c r="C34" i="2"/>
  <c r="W34" i="2" s="1"/>
  <c r="W38" i="2" l="1"/>
  <c r="M98" i="5"/>
  <c r="K139" i="1"/>
  <c r="K90" i="1"/>
  <c r="K38" i="1"/>
  <c r="C38" i="2"/>
  <c r="G99" i="5"/>
  <c r="T104" i="5" s="1"/>
  <c r="H97" i="5"/>
  <c r="H98" i="5" s="1"/>
  <c r="I99" i="5"/>
  <c r="M36" i="5"/>
  <c r="M72" i="5"/>
  <c r="M68" i="5"/>
  <c r="AA99" i="5"/>
  <c r="K194" i="1"/>
  <c r="K166" i="1"/>
  <c r="K115" i="1"/>
  <c r="K65" i="1"/>
  <c r="K19" i="1"/>
  <c r="K196" i="1" s="1"/>
  <c r="H36" i="5"/>
  <c r="H76" i="5" s="1"/>
  <c r="H99" i="5" s="1"/>
  <c r="P104" i="5" l="1"/>
  <c r="V104" i="5" s="1"/>
  <c r="M76" i="5"/>
  <c r="M99" i="5" s="1"/>
</calcChain>
</file>

<file path=xl/sharedStrings.xml><?xml version="1.0" encoding="utf-8"?>
<sst xmlns="http://schemas.openxmlformats.org/spreadsheetml/2006/main" count="1491" uniqueCount="432">
  <si>
    <t>1 семестр 15 тижнів</t>
  </si>
  <si>
    <t>Назва дисципліни</t>
  </si>
  <si>
    <t>Кількість кредитів ЄКТС</t>
  </si>
  <si>
    <t>Кількість годин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</si>
  <si>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</si>
  <si>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</si>
  <si>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</si>
  <si>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</si>
  <si>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</si>
  <si>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</si>
  <si>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</si>
  <si>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</si>
  <si>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</si>
  <si>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О</t>
  </si>
  <si>
    <t>Історія України та української культури</t>
  </si>
  <si>
    <t>Вища математика</t>
  </si>
  <si>
    <t>Всього</t>
  </si>
  <si>
    <t>контроль</t>
  </si>
  <si>
    <t>2 семестр 18 тижнів</t>
  </si>
  <si>
    <t>самостійна робота</t>
  </si>
  <si>
    <t>Філософія</t>
  </si>
  <si>
    <t>3 семестр 15 тижнів</t>
  </si>
  <si>
    <t>Економіка підприємства</t>
  </si>
  <si>
    <t>4 семестр 18 тижнів</t>
  </si>
  <si>
    <t>5 семестр 15 тижнів</t>
  </si>
  <si>
    <t>Фінанси</t>
  </si>
  <si>
    <t>Менеджмент</t>
  </si>
  <si>
    <t>6 семестр 18 тижнів</t>
  </si>
  <si>
    <t>7 семестр 15 тижнів</t>
  </si>
  <si>
    <t>8 семестр 13 тижнів</t>
  </si>
  <si>
    <t>Дипломне проектування</t>
  </si>
  <si>
    <t>Державна атестація</t>
  </si>
  <si>
    <t>вибіркові</t>
  </si>
  <si>
    <t>Бухгалтерський облік</t>
  </si>
  <si>
    <t>ЗАТВЕРДЖЕНО:</t>
  </si>
  <si>
    <t>Міністерство освіти і науки України</t>
  </si>
  <si>
    <t>на засіданні Вченої ради</t>
  </si>
  <si>
    <t xml:space="preserve">протокол № </t>
  </si>
  <si>
    <t>Донбаська державна машинобудівна академія</t>
  </si>
  <si>
    <t>"    "                  20    р.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</si>
  <si>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</si>
  <si>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</si>
  <si>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</si>
  <si>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</si>
  <si>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- 3 роки 10 місяців</t>
  </si>
  <si>
    <r>
      <t xml:space="preserve">з галузі знань: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</si>
  <si>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На основі повної загальної середньої освіти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</si>
  <si>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</si>
  <si>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І 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</si>
  <si>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</si>
  <si>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</si>
  <si>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</si>
  <si>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</si>
  <si>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</si>
  <si>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</si>
  <si>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</si>
  <si>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</si>
  <si>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</si>
  <si>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</si>
  <si>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</si>
  <si>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</si>
  <si>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</si>
  <si>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</si>
  <si>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</si>
  <si>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</si>
  <si>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Д</t>
  </si>
  <si>
    <t>А</t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</si>
  <si>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</si>
  <si>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</si>
  <si>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 xml:space="preserve">       II. ЗВЕДЕНІ ДАНІ ПРО БЮДЖЕТ ЧАСУ, тижні  </t>
  </si>
  <si>
    <t xml:space="preserve">ІІІ. ПРАКТИКА </t>
  </si>
  <si>
    <t>IV. ДЕРЖАВНА АТЕСТАЦІЯ</t>
  </si>
  <si>
    <t>Теоретичне навчання</t>
  </si>
  <si>
    <t>Екзаменаційна сесія та проміж. контроль</t>
  </si>
  <si>
    <t>Практика</t>
  </si>
  <si>
    <t>Виконання дипломн. проекту</t>
  </si>
  <si>
    <t>Держ. атест.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</si>
  <si>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</si>
  <si>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</si>
  <si>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</si>
  <si>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</si>
  <si>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</si>
  <si>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</si>
  <si>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</si>
  <si>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>Навчальна практика "Вступ до фаху"</t>
  </si>
  <si>
    <t>Дипломна робота</t>
  </si>
  <si>
    <t>Переддипломна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</si>
  <si>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</si>
  <si>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</si>
  <si>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</si>
  <si>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</si>
  <si>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</si>
  <si>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</si>
  <si>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</si>
  <si>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</si>
  <si>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</si>
  <si>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</si>
  <si>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</si>
  <si>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</si>
  <si>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>лекції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</si>
  <si>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</si>
  <si>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</si>
  <si>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</si>
  <si>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</si>
  <si>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</si>
  <si>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</si>
  <si>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2б</t>
  </si>
  <si>
    <t>4б</t>
  </si>
  <si>
    <t>6б</t>
  </si>
  <si>
    <t>1. ОБОВ'ЯЗКОВІ НАВЧАЛЬНІ ДИСЦИПЛІНИ</t>
  </si>
  <si>
    <t>1.1.  Цикл загальної підготовки</t>
  </si>
  <si>
    <t>1.1.1</t>
  </si>
  <si>
    <t>1.1.1.1</t>
  </si>
  <si>
    <t>1.1.1.2</t>
  </si>
  <si>
    <t>1.1.1.3</t>
  </si>
  <si>
    <t>1.1.4</t>
  </si>
  <si>
    <t>1.1.5</t>
  </si>
  <si>
    <t xml:space="preserve">Українська мова  (за професійним спрямуванням) </t>
  </si>
  <si>
    <t>1.1.7</t>
  </si>
  <si>
    <t>1.1.8</t>
  </si>
  <si>
    <t>1.1.9</t>
  </si>
  <si>
    <t>1.1.10</t>
  </si>
  <si>
    <t>1.1.11</t>
  </si>
  <si>
    <t>1.1.12</t>
  </si>
  <si>
    <t>Мікро- та макроекономіка</t>
  </si>
  <si>
    <t>7д</t>
  </si>
  <si>
    <t>1.2 Цикл професійної підготовки</t>
  </si>
  <si>
    <t>1.2.1</t>
  </si>
  <si>
    <t>3</t>
  </si>
  <si>
    <t>1.2.2</t>
  </si>
  <si>
    <t>1.2.3</t>
  </si>
  <si>
    <t>1.2.4</t>
  </si>
  <si>
    <t>1.2.5</t>
  </si>
  <si>
    <t>1.2.6</t>
  </si>
  <si>
    <t>1.2.8</t>
  </si>
  <si>
    <t>5д</t>
  </si>
  <si>
    <t>1.2.9</t>
  </si>
  <si>
    <t>1.2.10</t>
  </si>
  <si>
    <t>6д</t>
  </si>
  <si>
    <t>1.2.11</t>
  </si>
  <si>
    <t>1.2.12</t>
  </si>
  <si>
    <t>1.2.13</t>
  </si>
  <si>
    <t>1.2.14</t>
  </si>
  <si>
    <t>8д</t>
  </si>
  <si>
    <t>Разом п.1.2</t>
  </si>
  <si>
    <t>Разом п 1.4</t>
  </si>
  <si>
    <t>2. ДИСЦИПЛІНИ ВІЛЬНОГО ВИБОРУ</t>
  </si>
  <si>
    <t>2.1.  Цикл загальної підготовки</t>
  </si>
  <si>
    <t>Трудове право</t>
  </si>
  <si>
    <t>2.2.  Цикл професійної підготовки</t>
  </si>
  <si>
    <t>Інвестування</t>
  </si>
  <si>
    <t>Міжнародні стандарти фінансової звітності</t>
  </si>
  <si>
    <t>Разом п. 2.2</t>
  </si>
  <si>
    <t>Разом вибіркові компоненти освітньої програми</t>
  </si>
  <si>
    <t>Загальна кількість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</si>
  <si>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</si>
  <si>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</si>
  <si>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</si>
  <si>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</si>
  <si>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</si>
  <si>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</si>
  <si>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Організаційно-економічна</t>
  </si>
  <si>
    <t>Підприємницько-аналітична</t>
  </si>
  <si>
    <t>Кваліфікація:  бакалавр з підприємництва,  торгівлі та біржової  діяльності</t>
  </si>
  <si>
    <r>
      <t xml:space="preserve">спеціальність: </t>
    </r>
    <r>
      <rPr>
        <b/>
        <sz val="20"/>
        <rFont val="Times New Roman"/>
        <family val="1"/>
        <charset val="204"/>
      </rPr>
      <t>076 Підприємництво, торгівля та біржова діяльність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</si>
  <si>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Підприємництво,  торгівля та біржова діяльність</t>
    </r>
  </si>
  <si>
    <t>Н</t>
  </si>
  <si>
    <t>4/0</t>
  </si>
  <si>
    <t>8/0</t>
  </si>
  <si>
    <t>12/0</t>
  </si>
  <si>
    <t>4/4</t>
  </si>
  <si>
    <t>16/4</t>
  </si>
  <si>
    <t>0/4</t>
  </si>
  <si>
    <t>8/4</t>
  </si>
  <si>
    <t>12/4</t>
  </si>
  <si>
    <t>12/8</t>
  </si>
  <si>
    <t>0/2</t>
  </si>
  <si>
    <t>8/2</t>
  </si>
  <si>
    <t>6/0</t>
  </si>
  <si>
    <t>2/0</t>
  </si>
  <si>
    <t>Т</t>
  </si>
  <si>
    <t>1.1.2</t>
  </si>
  <si>
    <t>1.1.3</t>
  </si>
  <si>
    <t>Кількість аудиторних годин за семестрами</t>
  </si>
  <si>
    <t>І . ГРАФІК ОСВІТНЬОГО ПРОЦЕСУ</t>
  </si>
  <si>
    <t>Атест.</t>
  </si>
  <si>
    <t>Кваліфікаційна робота бакалавра</t>
  </si>
  <si>
    <t>Soft skills: теорія і практика</t>
  </si>
  <si>
    <t>1</t>
  </si>
  <si>
    <t>1.1.13</t>
  </si>
  <si>
    <t>1.1.14</t>
  </si>
  <si>
    <t xml:space="preserve">V. План освітнього процесу                               </t>
  </si>
  <si>
    <t>1.2.7</t>
  </si>
  <si>
    <t>Годин на наст сесії</t>
  </si>
  <si>
    <t>Годин у семестрі</t>
  </si>
  <si>
    <t>1.3. Практична підготовка</t>
  </si>
  <si>
    <t>1.3.1</t>
  </si>
  <si>
    <t>Переддипломна практика</t>
  </si>
  <si>
    <t>Разом п. 1.3</t>
  </si>
  <si>
    <t>1.4.1</t>
  </si>
  <si>
    <t xml:space="preserve">Політична економія </t>
  </si>
  <si>
    <t>Новітні інформаційні технології</t>
  </si>
  <si>
    <t>Регіональна економіка та екологія</t>
  </si>
  <si>
    <t>Основи наукових досліджень</t>
  </si>
  <si>
    <t>Тренінг  "Ділова кар'єра, технологія працевлаштування"</t>
  </si>
  <si>
    <t>1.1.15</t>
  </si>
  <si>
    <t>1.1.16</t>
  </si>
  <si>
    <t>1.1.6</t>
  </si>
  <si>
    <t>1.2.15</t>
  </si>
  <si>
    <t>1.2.16</t>
  </si>
  <si>
    <t>1.2.17</t>
  </si>
  <si>
    <t>1.2.18</t>
  </si>
  <si>
    <t>Тренінг "Ділова кар'єра та технологія працевлаштування"</t>
  </si>
  <si>
    <t>1.3.2</t>
  </si>
  <si>
    <t>4д</t>
  </si>
  <si>
    <t>Економіка праці та соціально-трудові відносини</t>
  </si>
  <si>
    <t>Соціально-економічний розвиток регіону</t>
  </si>
  <si>
    <t>6</t>
  </si>
  <si>
    <t>С/П</t>
  </si>
  <si>
    <t xml:space="preserve">Позначення: Н - настановча сесія; Т – теоретичне навчання; С – екзаменаційна сесія;  П – практика; К – канікули; Д– виконання кваліфікаційної роботи; А – атестація </t>
  </si>
  <si>
    <t>IV.  АТЕСТАЦІЯ</t>
  </si>
  <si>
    <t>Настан. сесія</t>
  </si>
  <si>
    <t>Теор. навч.</t>
  </si>
  <si>
    <t>Екзам. сесія</t>
  </si>
  <si>
    <t>№</t>
  </si>
  <si>
    <t>Форма атестації (екзамен, кваліф.робота)</t>
  </si>
  <si>
    <t>Кваліфік робота бакалавра</t>
  </si>
  <si>
    <t>Історія розвитку фінансів</t>
  </si>
  <si>
    <t>Фінансове право</t>
  </si>
  <si>
    <t>Банківська система</t>
  </si>
  <si>
    <t>Міжнародні фінанси</t>
  </si>
  <si>
    <t>Бюджетна система</t>
  </si>
  <si>
    <t>Курсова робота "Фінанси"</t>
  </si>
  <si>
    <t>Страхування</t>
  </si>
  <si>
    <t xml:space="preserve">Контролінг та бюджетування </t>
  </si>
  <si>
    <t xml:space="preserve">Фінансовий ринок </t>
  </si>
  <si>
    <t>Фінанси зарубіжних корпорацій</t>
  </si>
  <si>
    <t>Інвестиційне кредитування</t>
  </si>
  <si>
    <t>Державний фінансовий контроль та державні закупівлі</t>
  </si>
  <si>
    <t xml:space="preserve">Фінанси </t>
  </si>
  <si>
    <t>О.М. Крук</t>
  </si>
  <si>
    <t xml:space="preserve">        Директор ЦДЗО</t>
  </si>
  <si>
    <t>М.М. Федоров</t>
  </si>
  <si>
    <t>Виробнича (аналітична)</t>
  </si>
  <si>
    <t xml:space="preserve">Кваліфікація:  бакалавр фінансів, банківської справи та страхування     </t>
  </si>
  <si>
    <t>1.1.17</t>
  </si>
  <si>
    <t>Виробнича практика (аналітична)</t>
  </si>
  <si>
    <t>"    "                2026 р.</t>
  </si>
  <si>
    <t>(Томашевський Р.С.)</t>
  </si>
  <si>
    <t>ОКЗП 1</t>
  </si>
  <si>
    <t>ОКЗП 2</t>
  </si>
  <si>
    <t>ОКЗП 3</t>
  </si>
  <si>
    <t>ОКЗП 4</t>
  </si>
  <si>
    <t>ОКЗП 5</t>
  </si>
  <si>
    <t>ОКЗП 6</t>
  </si>
  <si>
    <t>ОКЗП 7</t>
  </si>
  <si>
    <t>ОКЗП 8</t>
  </si>
  <si>
    <t>ЗО</t>
  </si>
  <si>
    <t>Вступ до спеціальності та освітнього процесу</t>
  </si>
  <si>
    <t>Фізичне виховання</t>
  </si>
  <si>
    <t>Е-3, З-5</t>
  </si>
  <si>
    <t>D2 семестровка ФІНАНСИ, БАНКІВСЬКА СПРАВА, СТРАХУВАННЯ ТА ФОНДОВИЙ РИНОК 2026/2027</t>
  </si>
  <si>
    <t>ОКЗП 9</t>
  </si>
  <si>
    <t>ОКЗП 10</t>
  </si>
  <si>
    <t>ОКЗП 11</t>
  </si>
  <si>
    <t>ОКЗП 12</t>
  </si>
  <si>
    <t>ОКЗП 13</t>
  </si>
  <si>
    <t>ОКЗП 14</t>
  </si>
  <si>
    <t xml:space="preserve">Математичні основи економіки </t>
  </si>
  <si>
    <t>ОКЗП 15</t>
  </si>
  <si>
    <t>ОКПП 1</t>
  </si>
  <si>
    <t>ПО</t>
  </si>
  <si>
    <t>ОКПП 2</t>
  </si>
  <si>
    <t>ОКПП 3</t>
  </si>
  <si>
    <t>ОКПП 4</t>
  </si>
  <si>
    <t>ЗВ</t>
  </si>
  <si>
    <t>ВКЗП 1</t>
  </si>
  <si>
    <t>ВКЗП 2</t>
  </si>
  <si>
    <t>ВКЗП 6</t>
  </si>
  <si>
    <t>ПВ</t>
  </si>
  <si>
    <t>ВКПП 1</t>
  </si>
  <si>
    <t>ВКПП 2</t>
  </si>
  <si>
    <t>ВКПП 25</t>
  </si>
  <si>
    <t>Правознавство. Доброчесність та запобігання корупції</t>
  </si>
  <si>
    <t>Маркетинг та кон’юнктура ринку</t>
  </si>
  <si>
    <t xml:space="preserve">Основи економічної безпеки та сталого розвитку </t>
  </si>
  <si>
    <t>ДВВ загальної підготовки</t>
  </si>
  <si>
    <t>Комунікативні навички</t>
  </si>
  <si>
    <t>Дисципліни з інших ОП ДДМА</t>
  </si>
  <si>
    <t>ДВВ професійної підготовки</t>
  </si>
  <si>
    <t>Фінансова грамотність</t>
  </si>
  <si>
    <t>Екологія бізнес-середовища</t>
  </si>
  <si>
    <t>ОКЗП 16</t>
  </si>
  <si>
    <t>ОКПП 5</t>
  </si>
  <si>
    <t>ОКПП 6</t>
  </si>
  <si>
    <t>ОКПП 7</t>
  </si>
  <si>
    <t>ОКПП 8</t>
  </si>
  <si>
    <t>ОКПП 9</t>
  </si>
  <si>
    <t>ВКЗП 3</t>
  </si>
  <si>
    <t>ВКПП 3</t>
  </si>
  <si>
    <t>ВКПП 4</t>
  </si>
  <si>
    <t>Міжнародні економічні відносини та міжнародна безпека</t>
  </si>
  <si>
    <t>Основи національної та регіональної безпеки</t>
  </si>
  <si>
    <t>Інформаційні технології та програмні засоби обробки інформації у фінансах</t>
  </si>
  <si>
    <t>Професійна етика</t>
  </si>
  <si>
    <t xml:space="preserve">Основи електронного бізнесу </t>
  </si>
  <si>
    <t>Е-3, З-4</t>
  </si>
  <si>
    <t xml:space="preserve">Конкурентоспроможність та конкурента політика </t>
  </si>
  <si>
    <t>ОКЗП 17</t>
  </si>
  <si>
    <t>ОКПП 10</t>
  </si>
  <si>
    <t>ОКПП 10.1</t>
  </si>
  <si>
    <t>ОКПП 11</t>
  </si>
  <si>
    <t>ОКПП 12</t>
  </si>
  <si>
    <t>ОКПП 13</t>
  </si>
  <si>
    <t>ВКЗП 4</t>
  </si>
  <si>
    <t>ВКЗП 5</t>
  </si>
  <si>
    <t>ВКПП 5</t>
  </si>
  <si>
    <t>ВКПП 6</t>
  </si>
  <si>
    <t>Е-3, З-4, КР-1</t>
  </si>
  <si>
    <t>ОКПрП 1</t>
  </si>
  <si>
    <t>ОКПП 14</t>
  </si>
  <si>
    <t>ОКПП 15</t>
  </si>
  <si>
    <t>ОКПП 16</t>
  </si>
  <si>
    <t>ОКПП 17</t>
  </si>
  <si>
    <t>ОКПП 18</t>
  </si>
  <si>
    <t>ВКПП 7</t>
  </si>
  <si>
    <t>ВКПП 8</t>
  </si>
  <si>
    <t>ВКПП 9</t>
  </si>
  <si>
    <t>ВКПП 10</t>
  </si>
  <si>
    <t>Фінансова безпека та захист діяльності суб'єктів бізнесу</t>
  </si>
  <si>
    <t>Податкова система та оподаткування</t>
  </si>
  <si>
    <t>Фінансова статистика</t>
  </si>
  <si>
    <t>Основи інноваційної діяльності</t>
  </si>
  <si>
    <t>Інформаційна безпека та захист інформації</t>
  </si>
  <si>
    <t>ОКПП 19</t>
  </si>
  <si>
    <t>ОКПП 19.1</t>
  </si>
  <si>
    <t>ОКПП 20</t>
  </si>
  <si>
    <t>ОКПП 21</t>
  </si>
  <si>
    <t>ОКПП 22</t>
  </si>
  <si>
    <t>ОКПП 23</t>
  </si>
  <si>
    <t>ВКПП 11</t>
  </si>
  <si>
    <t>ВКПП 12</t>
  </si>
  <si>
    <t>ВКПП 13</t>
  </si>
  <si>
    <t>ВКПП 14</t>
  </si>
  <si>
    <t>ВКПП 15</t>
  </si>
  <si>
    <t>ВКПП 16</t>
  </si>
  <si>
    <t>Аналіз та безпека банківської діяльності</t>
  </si>
  <si>
    <t>Курсова робота "Аналіз та безпека банківської діяльності"</t>
  </si>
  <si>
    <t>Фінансові ризики</t>
  </si>
  <si>
    <t>Економіко-математичні методи і моделі у фінансах та бізнесі</t>
  </si>
  <si>
    <t>Аналіз фінансового стану суб'єктів бізнесу</t>
  </si>
  <si>
    <t>Оцінка та управління вартістю підприємства</t>
  </si>
  <si>
    <t>Бізнес-планування та організація бізнесу</t>
  </si>
  <si>
    <t>Антикризова політика</t>
  </si>
  <si>
    <t>Страхові послуги</t>
  </si>
  <si>
    <t>Ціноутворення</t>
  </si>
  <si>
    <t>Е-3, З-5, КР-1</t>
  </si>
  <si>
    <t>ОКПП 23.1</t>
  </si>
  <si>
    <t>Курсова робота "Аналіз фінансового стану суб'єктів бізнесу"</t>
  </si>
  <si>
    <t>ОКПрП 2</t>
  </si>
  <si>
    <t>А 1</t>
  </si>
  <si>
    <t>ВКПП 17</t>
  </si>
  <si>
    <t xml:space="preserve">Звітність суб'єктів господарювання </t>
  </si>
  <si>
    <t>ВКПП 18</t>
  </si>
  <si>
    <t>ВКПП 19</t>
  </si>
  <si>
    <t>ВКПП 20</t>
  </si>
  <si>
    <t>Соціальне страхування та відповідальність</t>
  </si>
  <si>
    <t>ВКПП 21</t>
  </si>
  <si>
    <t>Startup: теорія і практика</t>
  </si>
  <si>
    <t>ВКПП 22</t>
  </si>
  <si>
    <t>ВКПП 23</t>
  </si>
  <si>
    <t>Фінансовий моніторинг та комплаєнс</t>
  </si>
  <si>
    <t>ВКПП 24</t>
  </si>
  <si>
    <t>Due Diligence діяльності підприємства</t>
  </si>
  <si>
    <t xml:space="preserve">Разом п. 1.1 </t>
  </si>
  <si>
    <t xml:space="preserve">   </t>
  </si>
  <si>
    <t>1.2.10.1</t>
  </si>
  <si>
    <t>1.2.10.2</t>
  </si>
  <si>
    <t xml:space="preserve">Бухгалтерський облік </t>
  </si>
  <si>
    <t>Фінансовий ринок</t>
  </si>
  <si>
    <t>1.2.19</t>
  </si>
  <si>
    <t>1.2.19.1</t>
  </si>
  <si>
    <t>1.2.19.2</t>
  </si>
  <si>
    <t>1.2.20</t>
  </si>
  <si>
    <t>1.2.21</t>
  </si>
  <si>
    <t>1.2.22</t>
  </si>
  <si>
    <t>1.2.23</t>
  </si>
  <si>
    <t>1.2.23.1</t>
  </si>
  <si>
    <t>1.2.23.2</t>
  </si>
  <si>
    <t>1.4  Атестація</t>
  </si>
  <si>
    <t xml:space="preserve">Разом обов'язкові компоненти освітньої програми </t>
  </si>
  <si>
    <t xml:space="preserve">Разом п. 2.1 </t>
  </si>
  <si>
    <t>С.Я. Єлецьких</t>
  </si>
  <si>
    <t>Вибіркова дисципліна 3 семестру</t>
  </si>
  <si>
    <t>Вибіркова дисципліна 4 семестру</t>
  </si>
  <si>
    <t>Вибіркова дисципліна 5 семестру</t>
  </si>
  <si>
    <t>Вибіркова дисципліна 6 семестру №1</t>
  </si>
  <si>
    <t>Вибіркова дисципліна 6 семестру №2</t>
  </si>
  <si>
    <t>Вибіркова дисципліна 7 семестру №1</t>
  </si>
  <si>
    <t>Вибіркова дисципліна 7 семестру №2</t>
  </si>
  <si>
    <t>Вибіркова дисципліна 7 семестру №3</t>
  </si>
  <si>
    <t>Вибіркова дисципліна 8 семестру №1</t>
  </si>
  <si>
    <t>Вибіркова дисципліна 8 семестру №2</t>
  </si>
  <si>
    <t>Вибіркова дисципліна 8 семестру №3</t>
  </si>
  <si>
    <t>Вибіркова дисципліна 8 семестру №4</t>
  </si>
  <si>
    <t>8</t>
  </si>
  <si>
    <t>Гроші та кредит</t>
  </si>
  <si>
    <t xml:space="preserve">Іноземна мова (за професійним спрямуванням) </t>
  </si>
  <si>
    <t>дисципліни ВВ залишаються</t>
  </si>
  <si>
    <t>л</t>
  </si>
  <si>
    <t>пр</t>
  </si>
  <si>
    <t>ауд</t>
  </si>
  <si>
    <t>Основи національного спротиву*</t>
  </si>
  <si>
    <t>*Здобувачі звільнені від вивчення дисципліни згідно з ч. 8 ст. 6-2 Закону України № 4826-IX</t>
  </si>
  <si>
    <t>4</t>
  </si>
  <si>
    <t>Вибіркова дисципліна для заміщення дисципліни "Основи національного спротиву" згідно з ч. 8 ст. 6-2 Закону № 4826-IX</t>
  </si>
  <si>
    <t>5,0*</t>
  </si>
  <si>
    <t>Завідувач  кафедри фінансів, обліку та бізнесу</t>
  </si>
  <si>
    <t>Гарант освітньої програми</t>
  </si>
  <si>
    <t>З</t>
  </si>
  <si>
    <t>Е</t>
  </si>
  <si>
    <t>ДЗ</t>
  </si>
  <si>
    <t>ДЗ З</t>
  </si>
  <si>
    <t xml:space="preserve">ДЗ </t>
  </si>
  <si>
    <t>А Е</t>
  </si>
  <si>
    <t>З-6, КР-1, А-1 (Е)</t>
  </si>
  <si>
    <t>**сума кредитів 4 семестру враховано зі 150 годинами заміненою дисципліни (лекції, сам. робота, ауд.години не рахувалися)</t>
  </si>
  <si>
    <r>
      <t xml:space="preserve">підготовки: </t>
    </r>
    <r>
      <rPr>
        <b/>
        <sz val="18"/>
        <rFont val="Times New Roman"/>
        <family val="1"/>
        <charset val="204"/>
      </rPr>
      <t>бакалавра</t>
    </r>
  </si>
  <si>
    <r>
      <t xml:space="preserve">з галузі знань:  </t>
    </r>
    <r>
      <rPr>
        <b/>
        <sz val="18"/>
        <rFont val="Times New Roman"/>
        <family val="1"/>
        <charset val="204"/>
      </rPr>
      <t>D Бізнес, адміністрування та право</t>
    </r>
  </si>
  <si>
    <r>
      <t>спеціальність</t>
    </r>
    <r>
      <rPr>
        <b/>
        <sz val="18"/>
        <rFont val="Times New Roman"/>
        <family val="1"/>
        <charset val="204"/>
      </rPr>
      <t xml:space="preserve"> D2 Фінанси, банківська справа, страхування та фондовий ринок</t>
    </r>
  </si>
  <si>
    <r>
      <t xml:space="preserve">форма навчання:     </t>
    </r>
    <r>
      <rPr>
        <b/>
        <sz val="18"/>
        <rFont val="Times New Roman"/>
        <family val="1"/>
        <charset val="204"/>
      </rPr>
      <t>заочна</t>
    </r>
  </si>
  <si>
    <r>
      <t xml:space="preserve">освітня програма: </t>
    </r>
    <r>
      <rPr>
        <b/>
        <sz val="18"/>
        <rFont val="Times New Roman"/>
        <family val="1"/>
        <charset val="204"/>
      </rPr>
      <t>Фінансова безпека та захист бізнесу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</si>
</sst>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-* #,##0.00\ _₽_-;\-* #,##0.00\ _₽_-;_-* &quot;-&quot;??\ _₽_-;_-@_-"/>
    <numFmt numFmtId="172" formatCode="#,##0_-;\-* #,##0_-;\ _-;_-@_-"/>
    <numFmt numFmtId="173" formatCode="#,##0.0_ ;\-#,##0.0\ "/>
    <numFmt numFmtId="174" formatCode="0.0"/>
    <numFmt numFmtId="175" formatCode="#,##0.0_-;\-* #,##0.0_-;\ _-;_-@_-"/>
    <numFmt numFmtId="177" formatCode="#,##0_-;\-* #,##0_-;\ &quot;&quot;_-;_-@_-"/>
    <numFmt numFmtId="178" formatCode="#,##0;\-* #,##0_-;\ &quot;&quot;_-;_-@_-"/>
    <numFmt numFmtId="179" formatCode="#,##0.0;\-* #,##0.0_-;\ &quot;&quot;_-;_-@_-"/>
    <numFmt numFmtId="180" formatCode="#,##0.0_-;\-* #,##0.0_-;\ &quot;&quot;_-;_-@_-"/>
    <numFmt numFmtId="185" formatCode="#,##0.00_ ;\-#,##0.00\ "/>
    <numFmt numFmtId="186" formatCode="#,##0;\-* #,##0_-;\ &quot;&quot;_-;_-@"/>
    <numFmt numFmtId="187" formatCode="#,##0.0;\-* #,##0.0_-;\ &quot;&quot;_-;_-@"/>
  </numFmts>
  <fonts count="47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0"/>
      <name val="Arial Cyr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sz val="16"/>
      <color indexed="8"/>
      <name val="Calibri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1"/>
      <name val="Calibri"/>
      <family val="2"/>
      <charset val="204"/>
    </font>
    <font>
      <sz val="18"/>
      <name val="Times New Roman"/>
      <family val="1"/>
      <charset val="204"/>
    </font>
    <font>
      <sz val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2"/>
      <name val="Arial"/>
      <family val="2"/>
    </font>
    <font>
      <sz val="14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u/>
      <sz val="18"/>
      <name val="Times New Roman"/>
      <family val="1"/>
      <charset val="204"/>
    </font>
    <font>
      <sz val="18"/>
      <name val="Arial Cyr"/>
      <family val="2"/>
      <charset val="204"/>
    </font>
    <font>
      <sz val="18"/>
      <color indexed="8"/>
      <name val="Calibri"/>
      <family val="2"/>
      <charset val="204"/>
    </font>
    <font>
      <sz val="16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4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</borders>
  <cellStyleXfs count="4">
    <xf numFmtId="0" fontId="0" fillId="0" borderId="0"/>
    <xf numFmtId="0" fontId="21" fillId="0" borderId="0"/>
    <xf numFmtId="0" fontId="21" fillId="0" borderId="0"/>
    <xf numFmtId="43" fontId="1" fillId="0" borderId="0" applyFont="0" applyFill="0" applyBorder="0" applyAlignment="0" applyProtection="0"/>
  </cellStyleXfs>
  <cellXfs count="109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left" vertical="center" wrapText="1"/>
    </xf>
    <xf numFmtId="172" fontId="3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175" fontId="3" fillId="0" borderId="0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/>
    <xf numFmtId="0" fontId="6" fillId="0" borderId="0" xfId="0" applyFont="1"/>
    <xf numFmtId="0" fontId="7" fillId="0" borderId="0" xfId="0" applyFont="1" applyAlignment="1">
      <alignment vertical="center" wrapText="1"/>
    </xf>
    <xf numFmtId="0" fontId="8" fillId="0" borderId="0" xfId="0" applyFont="1" applyBorder="1" applyAlignment="1"/>
    <xf numFmtId="0" fontId="4" fillId="0" borderId="0" xfId="0" applyFont="1" applyBorder="1" applyAlignment="1">
      <alignment horizontal="center"/>
    </xf>
    <xf numFmtId="0" fontId="13" fillId="0" borderId="0" xfId="0" applyFont="1" applyBorder="1" applyAlignment="1"/>
    <xf numFmtId="0" fontId="13" fillId="0" borderId="0" xfId="0" applyFont="1"/>
    <xf numFmtId="0" fontId="9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3" fillId="0" borderId="0" xfId="0" applyFont="1" applyAlignment="1">
      <alignment horizontal="left" vertical="center" wrapText="1"/>
    </xf>
    <xf numFmtId="0" fontId="18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/>
    </xf>
    <xf numFmtId="0" fontId="6" fillId="0" borderId="1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13" fillId="0" borderId="17" xfId="0" applyFont="1" applyBorder="1" applyAlignment="1">
      <alignment horizontal="center"/>
    </xf>
    <xf numFmtId="0" fontId="6" fillId="0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 applyAlignment="1">
      <alignment horizontal="center"/>
    </xf>
    <xf numFmtId="0" fontId="14" fillId="0" borderId="0" xfId="1" applyFont="1"/>
    <xf numFmtId="0" fontId="22" fillId="0" borderId="0" xfId="1" applyFont="1"/>
    <xf numFmtId="0" fontId="18" fillId="0" borderId="0" xfId="1" applyFont="1"/>
    <xf numFmtId="0" fontId="23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177" fontId="30" fillId="0" borderId="0" xfId="2" applyNumberFormat="1" applyFont="1" applyFill="1" applyBorder="1" applyAlignment="1" applyProtection="1">
      <alignment vertical="center"/>
    </xf>
    <xf numFmtId="177" fontId="25" fillId="0" borderId="0" xfId="2" applyNumberFormat="1" applyFont="1" applyFill="1" applyBorder="1" applyAlignment="1" applyProtection="1">
      <alignment vertical="center"/>
    </xf>
    <xf numFmtId="0" fontId="2" fillId="0" borderId="1" xfId="0" applyFont="1" applyFill="1" applyBorder="1" applyAlignment="1">
      <alignment horizontal="left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0" fontId="2" fillId="0" borderId="1" xfId="0" applyFont="1" applyBorder="1"/>
    <xf numFmtId="0" fontId="25" fillId="0" borderId="23" xfId="0" applyFont="1" applyFill="1" applyBorder="1" applyAlignment="1">
      <alignment horizontal="center" vertical="center" wrapText="1"/>
    </xf>
    <xf numFmtId="0" fontId="6" fillId="0" borderId="24" xfId="2" applyNumberFormat="1" applyFont="1" applyFill="1" applyBorder="1" applyAlignment="1" applyProtection="1">
      <alignment horizontal="center" vertical="center"/>
    </xf>
    <xf numFmtId="0" fontId="6" fillId="0" borderId="25" xfId="2" applyNumberFormat="1" applyFont="1" applyFill="1" applyBorder="1" applyAlignment="1" applyProtection="1">
      <alignment horizontal="center" vertical="center"/>
    </xf>
    <xf numFmtId="49" fontId="25" fillId="0" borderId="6" xfId="2" applyNumberFormat="1" applyFont="1" applyFill="1" applyBorder="1" applyAlignment="1">
      <alignment vertical="center" wrapText="1"/>
    </xf>
    <xf numFmtId="0" fontId="25" fillId="0" borderId="6" xfId="2" applyFont="1" applyFill="1" applyBorder="1" applyAlignment="1">
      <alignment horizontal="center" vertical="center" wrapText="1"/>
    </xf>
    <xf numFmtId="49" fontId="25" fillId="0" borderId="6" xfId="2" applyNumberFormat="1" applyFont="1" applyFill="1" applyBorder="1" applyAlignment="1">
      <alignment horizontal="center" vertical="center" wrapText="1"/>
    </xf>
    <xf numFmtId="49" fontId="25" fillId="0" borderId="26" xfId="2" applyNumberFormat="1" applyFont="1" applyFill="1" applyBorder="1" applyAlignment="1">
      <alignment horizontal="center" vertical="center" wrapText="1"/>
    </xf>
    <xf numFmtId="49" fontId="6" fillId="0" borderId="12" xfId="2" applyNumberFormat="1" applyFont="1" applyFill="1" applyBorder="1" applyAlignment="1">
      <alignment vertical="center" wrapText="1"/>
    </xf>
    <xf numFmtId="0" fontId="25" fillId="0" borderId="12" xfId="2" applyFont="1" applyFill="1" applyBorder="1" applyAlignment="1">
      <alignment horizontal="center" vertical="center" wrapText="1"/>
    </xf>
    <xf numFmtId="49" fontId="25" fillId="0" borderId="27" xfId="2" applyNumberFormat="1" applyFont="1" applyFill="1" applyBorder="1" applyAlignment="1">
      <alignment horizontal="center" vertical="center" wrapText="1"/>
    </xf>
    <xf numFmtId="49" fontId="25" fillId="0" borderId="12" xfId="2" applyNumberFormat="1" applyFont="1" applyFill="1" applyBorder="1" applyAlignment="1">
      <alignment horizontal="left" vertical="center" wrapText="1"/>
    </xf>
    <xf numFmtId="49" fontId="25" fillId="0" borderId="12" xfId="2" applyNumberFormat="1" applyFont="1" applyFill="1" applyBorder="1" applyAlignment="1">
      <alignment horizontal="center" vertical="center" wrapText="1"/>
    </xf>
    <xf numFmtId="1" fontId="6" fillId="0" borderId="13" xfId="2" applyNumberFormat="1" applyFont="1" applyFill="1" applyBorder="1" applyAlignment="1">
      <alignment horizontal="center" vertical="center" wrapText="1"/>
    </xf>
    <xf numFmtId="0" fontId="25" fillId="0" borderId="27" xfId="2" applyFont="1" applyFill="1" applyBorder="1" applyAlignment="1">
      <alignment horizontal="center" vertical="center" wrapText="1"/>
    </xf>
    <xf numFmtId="49" fontId="28" fillId="0" borderId="12" xfId="2" applyNumberFormat="1" applyFont="1" applyFill="1" applyBorder="1" applyAlignment="1">
      <alignment horizontal="left" vertical="center" wrapText="1"/>
    </xf>
    <xf numFmtId="1" fontId="25" fillId="0" borderId="13" xfId="2" applyNumberFormat="1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6" fillId="0" borderId="13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0" fontId="6" fillId="0" borderId="27" xfId="2" applyFont="1" applyFill="1" applyBorder="1" applyAlignment="1">
      <alignment horizontal="center" vertical="center" wrapText="1"/>
    </xf>
    <xf numFmtId="49" fontId="25" fillId="0" borderId="12" xfId="2" applyNumberFormat="1" applyFont="1" applyFill="1" applyBorder="1" applyAlignment="1">
      <alignment vertical="center" wrapText="1"/>
    </xf>
    <xf numFmtId="0" fontId="25" fillId="0" borderId="29" xfId="2" applyFont="1" applyFill="1" applyBorder="1" applyAlignment="1">
      <alignment horizontal="center" vertical="center" wrapText="1"/>
    </xf>
    <xf numFmtId="0" fontId="25" fillId="0" borderId="17" xfId="2" applyFont="1" applyFill="1" applyBorder="1" applyAlignment="1">
      <alignment horizontal="center" vertical="center" wrapText="1"/>
    </xf>
    <xf numFmtId="0" fontId="25" fillId="0" borderId="20" xfId="2" applyFont="1" applyFill="1" applyBorder="1" applyAlignment="1">
      <alignment horizontal="center" vertical="center" wrapText="1"/>
    </xf>
    <xf numFmtId="49" fontId="25" fillId="0" borderId="6" xfId="0" applyNumberFormat="1" applyFont="1" applyFill="1" applyBorder="1" applyAlignment="1">
      <alignment horizontal="center" vertical="center"/>
    </xf>
    <xf numFmtId="178" fontId="25" fillId="0" borderId="13" xfId="2" applyNumberFormat="1" applyFont="1" applyFill="1" applyBorder="1" applyAlignment="1" applyProtection="1">
      <alignment horizontal="center" vertical="center"/>
    </xf>
    <xf numFmtId="178" fontId="25" fillId="0" borderId="14" xfId="2" applyNumberFormat="1" applyFont="1" applyFill="1" applyBorder="1" applyAlignment="1" applyProtection="1">
      <alignment horizontal="center" vertical="center"/>
    </xf>
    <xf numFmtId="49" fontId="6" fillId="0" borderId="12" xfId="2" applyNumberFormat="1" applyFont="1" applyFill="1" applyBorder="1" applyAlignment="1">
      <alignment horizontal="center" vertical="center"/>
    </xf>
    <xf numFmtId="0" fontId="6" fillId="0" borderId="12" xfId="2" applyFont="1" applyFill="1" applyBorder="1" applyAlignment="1">
      <alignment horizontal="center" vertical="center" wrapText="1"/>
    </xf>
    <xf numFmtId="178" fontId="25" fillId="0" borderId="30" xfId="2" applyNumberFormat="1" applyFont="1" applyFill="1" applyBorder="1" applyAlignment="1" applyProtection="1">
      <alignment horizontal="center" vertical="center"/>
    </xf>
    <xf numFmtId="178" fontId="25" fillId="0" borderId="7" xfId="2" applyNumberFormat="1" applyFont="1" applyFill="1" applyBorder="1" applyAlignment="1" applyProtection="1">
      <alignment horizontal="center" vertical="center"/>
    </xf>
    <xf numFmtId="178" fontId="25" fillId="0" borderId="9" xfId="2" applyNumberFormat="1" applyFont="1" applyFill="1" applyBorder="1" applyAlignment="1" applyProtection="1">
      <alignment horizontal="center" vertical="center"/>
    </xf>
    <xf numFmtId="178" fontId="25" fillId="0" borderId="24" xfId="2" applyNumberFormat="1" applyFont="1" applyFill="1" applyBorder="1" applyAlignment="1" applyProtection="1">
      <alignment horizontal="center" vertical="center"/>
    </xf>
    <xf numFmtId="178" fontId="25" fillId="0" borderId="25" xfId="2" applyNumberFormat="1" applyFont="1" applyFill="1" applyBorder="1" applyAlignment="1" applyProtection="1">
      <alignment horizontal="center" vertical="center"/>
    </xf>
    <xf numFmtId="178" fontId="25" fillId="0" borderId="12" xfId="2" applyNumberFormat="1" applyFont="1" applyFill="1" applyBorder="1" applyAlignment="1" applyProtection="1">
      <alignment horizontal="center" vertical="center"/>
    </xf>
    <xf numFmtId="178" fontId="25" fillId="0" borderId="6" xfId="2" applyNumberFormat="1" applyFont="1" applyFill="1" applyBorder="1" applyAlignment="1" applyProtection="1">
      <alignment horizontal="center" vertical="center"/>
    </xf>
    <xf numFmtId="177" fontId="25" fillId="0" borderId="0" xfId="2" applyNumberFormat="1" applyFont="1" applyFill="1" applyBorder="1" applyAlignment="1" applyProtection="1">
      <alignment horizontal="center" vertical="center" wrapText="1"/>
    </xf>
    <xf numFmtId="173" fontId="2" fillId="0" borderId="1" xfId="3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4" fontId="2" fillId="0" borderId="1" xfId="0" applyNumberFormat="1" applyFont="1" applyFill="1" applyBorder="1" applyAlignment="1">
      <alignment horizontal="center" vertical="center"/>
    </xf>
    <xf numFmtId="174" fontId="2" fillId="0" borderId="16" xfId="0" applyNumberFormat="1" applyFont="1" applyFill="1" applyBorder="1" applyAlignment="1">
      <alignment horizontal="center" vertical="center"/>
    </xf>
    <xf numFmtId="49" fontId="25" fillId="0" borderId="29" xfId="2" applyNumberFormat="1" applyFont="1" applyFill="1" applyBorder="1" applyAlignment="1">
      <alignment vertical="center" wrapText="1"/>
    </xf>
    <xf numFmtId="0" fontId="36" fillId="0" borderId="0" xfId="0" applyFont="1" applyFill="1" applyBorder="1" applyAlignment="1">
      <alignment horizontal="left" wrapText="1"/>
    </xf>
    <xf numFmtId="178" fontId="25" fillId="0" borderId="31" xfId="2" applyNumberFormat="1" applyFont="1" applyFill="1" applyBorder="1" applyAlignment="1" applyProtection="1">
      <alignment horizontal="center" vertical="center"/>
    </xf>
    <xf numFmtId="178" fontId="25" fillId="0" borderId="32" xfId="2" applyNumberFormat="1" applyFont="1" applyFill="1" applyBorder="1" applyAlignment="1" applyProtection="1">
      <alignment horizontal="center" vertical="center"/>
    </xf>
    <xf numFmtId="178" fontId="25" fillId="0" borderId="18" xfId="2" applyNumberFormat="1" applyFont="1" applyFill="1" applyBorder="1" applyAlignment="1" applyProtection="1">
      <alignment horizontal="center" vertical="center"/>
    </xf>
    <xf numFmtId="178" fontId="25" fillId="0" borderId="20" xfId="2" applyNumberFormat="1" applyFont="1" applyFill="1" applyBorder="1" applyAlignment="1" applyProtection="1">
      <alignment horizontal="center" vertical="center"/>
    </xf>
    <xf numFmtId="49" fontId="25" fillId="0" borderId="12" xfId="2" applyNumberFormat="1" applyFont="1" applyFill="1" applyBorder="1" applyAlignment="1">
      <alignment horizontal="center" vertical="center"/>
    </xf>
    <xf numFmtId="1" fontId="25" fillId="0" borderId="33" xfId="0" applyNumberFormat="1" applyFont="1" applyFill="1" applyBorder="1" applyAlignment="1">
      <alignment horizontal="center" vertical="center" wrapText="1"/>
    </xf>
    <xf numFmtId="0" fontId="25" fillId="0" borderId="8" xfId="2" applyFont="1" applyFill="1" applyBorder="1" applyAlignment="1">
      <alignment horizontal="center" vertical="center" wrapText="1"/>
    </xf>
    <xf numFmtId="0" fontId="25" fillId="0" borderId="9" xfId="2" applyFont="1" applyFill="1" applyBorder="1" applyAlignment="1">
      <alignment horizontal="center" vertical="center" wrapText="1"/>
    </xf>
    <xf numFmtId="0" fontId="25" fillId="0" borderId="19" xfId="2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25" fillId="0" borderId="30" xfId="0" applyFont="1" applyFill="1" applyBorder="1" applyAlignment="1">
      <alignment horizontal="center" vertical="center" wrapText="1"/>
    </xf>
    <xf numFmtId="0" fontId="25" fillId="0" borderId="34" xfId="0" applyFont="1" applyFill="1" applyBorder="1" applyAlignment="1">
      <alignment horizontal="left" vertical="top" wrapText="1"/>
    </xf>
    <xf numFmtId="0" fontId="25" fillId="0" borderId="35" xfId="0" applyFont="1" applyFill="1" applyBorder="1" applyAlignment="1">
      <alignment horizontal="left" vertical="top" wrapText="1"/>
    </xf>
    <xf numFmtId="178" fontId="25" fillId="0" borderId="25" xfId="2" applyNumberFormat="1" applyFont="1" applyFill="1" applyBorder="1" applyAlignment="1">
      <alignment horizontal="center" vertical="center" wrapText="1"/>
    </xf>
    <xf numFmtId="1" fontId="25" fillId="0" borderId="34" xfId="0" applyNumberFormat="1" applyFont="1" applyFill="1" applyBorder="1" applyAlignment="1">
      <alignment horizontal="center" vertical="top" wrapText="1"/>
    </xf>
    <xf numFmtId="1" fontId="25" fillId="0" borderId="36" xfId="0" applyNumberFormat="1" applyFont="1" applyFill="1" applyBorder="1" applyAlignment="1">
      <alignment horizontal="left" vertical="top" wrapText="1"/>
    </xf>
    <xf numFmtId="0" fontId="25" fillId="0" borderId="24" xfId="0" applyFont="1" applyFill="1" applyBorder="1" applyAlignment="1">
      <alignment horizontal="left" vertical="top" wrapText="1"/>
    </xf>
    <xf numFmtId="0" fontId="25" fillId="0" borderId="36" xfId="0" applyFont="1" applyFill="1" applyBorder="1" applyAlignment="1">
      <alignment horizontal="left" vertical="top" wrapText="1"/>
    </xf>
    <xf numFmtId="0" fontId="2" fillId="0" borderId="1" xfId="0" applyFont="1" applyFill="1" applyBorder="1"/>
    <xf numFmtId="0" fontId="5" fillId="0" borderId="0" xfId="0" applyFont="1" applyFill="1" applyAlignment="1"/>
    <xf numFmtId="0" fontId="6" fillId="0" borderId="0" xfId="0" applyFont="1" applyFill="1"/>
    <xf numFmtId="0" fontId="6" fillId="0" borderId="0" xfId="1" applyFont="1" applyFill="1"/>
    <xf numFmtId="0" fontId="7" fillId="0" borderId="0" xfId="0" applyFont="1" applyFill="1" applyAlignment="1">
      <alignment vertical="center" wrapText="1"/>
    </xf>
    <xf numFmtId="0" fontId="8" fillId="0" borderId="0" xfId="0" applyFont="1" applyFill="1" applyBorder="1" applyAlignment="1"/>
    <xf numFmtId="0" fontId="13" fillId="0" borderId="0" xfId="0" applyFont="1" applyFill="1" applyBorder="1" applyAlignment="1"/>
    <xf numFmtId="0" fontId="13" fillId="0" borderId="0" xfId="1" applyFont="1" applyFill="1"/>
    <xf numFmtId="0" fontId="13" fillId="0" borderId="0" xfId="0" applyFont="1" applyFill="1"/>
    <xf numFmtId="0" fontId="38" fillId="0" borderId="0" xfId="0" applyFont="1" applyFill="1" applyAlignment="1">
      <alignment wrapText="1"/>
    </xf>
    <xf numFmtId="0" fontId="9" fillId="0" borderId="0" xfId="0" applyFont="1" applyFill="1" applyAlignment="1">
      <alignment horizontal="left" wrapText="1"/>
    </xf>
    <xf numFmtId="0" fontId="38" fillId="0" borderId="0" xfId="0" applyFont="1" applyFill="1" applyAlignment="1">
      <alignment horizontal="left" wrapText="1"/>
    </xf>
    <xf numFmtId="0" fontId="13" fillId="0" borderId="0" xfId="0" applyFont="1" applyFill="1" applyAlignment="1">
      <alignment horizontal="left" vertical="center" wrapText="1"/>
    </xf>
    <xf numFmtId="0" fontId="2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center"/>
    </xf>
    <xf numFmtId="0" fontId="6" fillId="0" borderId="0" xfId="1" applyFont="1" applyFill="1" applyBorder="1"/>
    <xf numFmtId="0" fontId="6" fillId="0" borderId="0" xfId="1" applyFont="1" applyFill="1" applyAlignment="1">
      <alignment vertical="center"/>
    </xf>
    <xf numFmtId="175" fontId="25" fillId="0" borderId="0" xfId="0" applyNumberFormat="1" applyFont="1" applyFill="1"/>
    <xf numFmtId="1" fontId="25" fillId="0" borderId="0" xfId="0" applyNumberFormat="1" applyFont="1" applyFill="1"/>
    <xf numFmtId="0" fontId="6" fillId="0" borderId="4" xfId="2" applyFont="1" applyFill="1" applyBorder="1" applyAlignment="1">
      <alignment horizontal="center" vertical="center" wrapText="1"/>
    </xf>
    <xf numFmtId="0" fontId="2" fillId="4" borderId="1" xfId="0" applyFont="1" applyFill="1" applyBorder="1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wrapText="1"/>
    </xf>
    <xf numFmtId="173" fontId="2" fillId="2" borderId="1" xfId="3" applyNumberFormat="1" applyFont="1" applyFill="1" applyBorder="1" applyAlignment="1" applyProtection="1">
      <alignment horizontal="center" vertical="center"/>
    </xf>
    <xf numFmtId="174" fontId="2" fillId="2" borderId="1" xfId="0" applyNumberFormat="1" applyFont="1" applyFill="1" applyBorder="1" applyAlignment="1">
      <alignment horizontal="center" vertical="center"/>
    </xf>
    <xf numFmtId="172" fontId="3" fillId="5" borderId="0" xfId="0" applyNumberFormat="1" applyFont="1" applyFill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175" fontId="3" fillId="3" borderId="1" xfId="0" applyNumberFormat="1" applyFont="1" applyFill="1" applyBorder="1" applyAlignment="1" applyProtection="1">
      <alignment horizontal="center" vertical="center"/>
    </xf>
    <xf numFmtId="172" fontId="3" fillId="3" borderId="1" xfId="0" applyNumberFormat="1" applyFont="1" applyFill="1" applyBorder="1" applyAlignment="1" applyProtection="1">
      <alignment horizontal="center" vertical="center"/>
    </xf>
    <xf numFmtId="0" fontId="3" fillId="7" borderId="0" xfId="0" applyFont="1" applyFill="1" applyAlignment="1">
      <alignment horizontal="left" wrapText="1"/>
    </xf>
    <xf numFmtId="49" fontId="2" fillId="0" borderId="15" xfId="0" applyNumberFormat="1" applyFont="1" applyBorder="1" applyAlignment="1">
      <alignment vertical="center"/>
    </xf>
    <xf numFmtId="0" fontId="2" fillId="0" borderId="13" xfId="0" applyFont="1" applyFill="1" applyBorder="1" applyAlignment="1">
      <alignment horizontal="left" wrapText="1"/>
    </xf>
    <xf numFmtId="174" fontId="2" fillId="0" borderId="14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left" wrapText="1"/>
    </xf>
    <xf numFmtId="0" fontId="3" fillId="3" borderId="18" xfId="0" applyFont="1" applyFill="1" applyBorder="1" applyAlignment="1">
      <alignment horizontal="left" vertical="center" wrapText="1"/>
    </xf>
    <xf numFmtId="175" fontId="3" fillId="3" borderId="19" xfId="0" applyNumberFormat="1" applyFont="1" applyFill="1" applyBorder="1" applyAlignment="1" applyProtection="1">
      <alignment horizontal="center" vertical="center"/>
    </xf>
    <xf numFmtId="172" fontId="3" fillId="3" borderId="19" xfId="0" applyNumberFormat="1" applyFont="1" applyFill="1" applyBorder="1" applyAlignment="1" applyProtection="1">
      <alignment horizontal="center" vertical="center"/>
    </xf>
    <xf numFmtId="172" fontId="3" fillId="3" borderId="20" xfId="0" applyNumberFormat="1" applyFont="1" applyFill="1" applyBorder="1" applyAlignment="1" applyProtection="1">
      <alignment horizontal="center" vertical="center"/>
    </xf>
    <xf numFmtId="175" fontId="3" fillId="3" borderId="19" xfId="0" applyNumberFormat="1" applyFont="1" applyFill="1" applyBorder="1" applyAlignment="1">
      <alignment horizontal="center" vertical="center"/>
    </xf>
    <xf numFmtId="0" fontId="2" fillId="4" borderId="16" xfId="0" applyFont="1" applyFill="1" applyBorder="1"/>
    <xf numFmtId="49" fontId="41" fillId="0" borderId="1" xfId="0" applyNumberFormat="1" applyFont="1" applyFill="1" applyBorder="1" applyAlignment="1">
      <alignment vertical="center" wrapText="1"/>
    </xf>
    <xf numFmtId="0" fontId="2" fillId="0" borderId="15" xfId="0" applyFont="1" applyFill="1" applyBorder="1" applyAlignment="1">
      <alignment horizontal="center" vertical="center"/>
    </xf>
    <xf numFmtId="0" fontId="2" fillId="0" borderId="15" xfId="0" applyFont="1" applyBorder="1"/>
    <xf numFmtId="0" fontId="2" fillId="4" borderId="13" xfId="0" applyFont="1" applyFill="1" applyBorder="1" applyAlignment="1">
      <alignment horizontal="left" wrapText="1"/>
    </xf>
    <xf numFmtId="49" fontId="2" fillId="4" borderId="13" xfId="0" applyNumberFormat="1" applyFont="1" applyFill="1" applyBorder="1" applyAlignment="1">
      <alignment vertical="center" wrapText="1"/>
    </xf>
    <xf numFmtId="49" fontId="41" fillId="0" borderId="13" xfId="0" applyNumberFormat="1" applyFont="1" applyFill="1" applyBorder="1" applyAlignment="1">
      <alignment vertical="center" wrapText="1"/>
    </xf>
    <xf numFmtId="49" fontId="2" fillId="0" borderId="13" xfId="0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wrapText="1"/>
    </xf>
    <xf numFmtId="0" fontId="2" fillId="0" borderId="37" xfId="0" applyFont="1" applyBorder="1"/>
    <xf numFmtId="0" fontId="2" fillId="0" borderId="15" xfId="0" applyFont="1" applyBorder="1" applyAlignment="1">
      <alignment horizontal="center" vertical="center"/>
    </xf>
    <xf numFmtId="0" fontId="2" fillId="0" borderId="13" xfId="0" applyFont="1" applyFill="1" applyBorder="1" applyAlignment="1">
      <alignment wrapText="1"/>
    </xf>
    <xf numFmtId="0" fontId="2" fillId="0" borderId="13" xfId="0" applyFont="1" applyBorder="1"/>
    <xf numFmtId="0" fontId="42" fillId="0" borderId="13" xfId="0" applyFont="1" applyBorder="1"/>
    <xf numFmtId="1" fontId="3" fillId="3" borderId="19" xfId="0" applyNumberFormat="1" applyFont="1" applyFill="1" applyBorder="1" applyAlignment="1" applyProtection="1">
      <alignment horizontal="center" vertical="center"/>
    </xf>
    <xf numFmtId="0" fontId="42" fillId="0" borderId="1" xfId="0" applyFont="1" applyBorder="1" applyAlignment="1">
      <alignment vertical="center" wrapText="1"/>
    </xf>
    <xf numFmtId="0" fontId="42" fillId="4" borderId="1" xfId="0" applyFont="1" applyFill="1" applyBorder="1" applyAlignment="1">
      <alignment vertical="center" wrapText="1"/>
    </xf>
    <xf numFmtId="0" fontId="42" fillId="3" borderId="1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wrapText="1"/>
    </xf>
    <xf numFmtId="0" fontId="42" fillId="0" borderId="13" xfId="0" applyFont="1" applyBorder="1" applyAlignment="1">
      <alignment vertical="center" wrapText="1"/>
    </xf>
    <xf numFmtId="0" fontId="42" fillId="4" borderId="13" xfId="0" applyFont="1" applyFill="1" applyBorder="1" applyAlignment="1">
      <alignment vertical="center" wrapText="1"/>
    </xf>
    <xf numFmtId="0" fontId="42" fillId="3" borderId="13" xfId="0" applyFont="1" applyFill="1" applyBorder="1" applyAlignment="1">
      <alignment vertical="center" wrapText="1"/>
    </xf>
    <xf numFmtId="0" fontId="2" fillId="0" borderId="38" xfId="0" applyFont="1" applyBorder="1"/>
    <xf numFmtId="174" fontId="2" fillId="0" borderId="37" xfId="0" applyNumberFormat="1" applyFont="1" applyFill="1" applyBorder="1" applyAlignment="1">
      <alignment horizontal="center" vertical="center"/>
    </xf>
    <xf numFmtId="177" fontId="6" fillId="0" borderId="0" xfId="2" applyNumberFormat="1" applyFont="1" applyAlignment="1">
      <alignment vertical="center"/>
    </xf>
    <xf numFmtId="0" fontId="6" fillId="0" borderId="39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40" xfId="2" applyFont="1" applyBorder="1" applyAlignment="1">
      <alignment horizontal="center" vertical="center"/>
    </xf>
    <xf numFmtId="0" fontId="25" fillId="0" borderId="26" xfId="2" applyFont="1" applyFill="1" applyBorder="1" applyAlignment="1">
      <alignment horizontal="center" vertical="center" wrapText="1"/>
    </xf>
    <xf numFmtId="177" fontId="25" fillId="0" borderId="6" xfId="2" applyNumberFormat="1" applyFont="1" applyFill="1" applyBorder="1" applyAlignment="1">
      <alignment horizontal="center" vertical="center" wrapText="1"/>
    </xf>
    <xf numFmtId="174" fontId="25" fillId="0" borderId="26" xfId="2" applyNumberFormat="1" applyFont="1" applyFill="1" applyBorder="1" applyAlignment="1">
      <alignment horizontal="center" vertical="center"/>
    </xf>
    <xf numFmtId="1" fontId="25" fillId="0" borderId="6" xfId="2" applyNumberFormat="1" applyFont="1" applyFill="1" applyBorder="1" applyAlignment="1">
      <alignment horizontal="center" vertical="center"/>
    </xf>
    <xf numFmtId="1" fontId="25" fillId="0" borderId="9" xfId="2" applyNumberFormat="1" applyFont="1" applyFill="1" applyBorder="1" applyAlignment="1">
      <alignment horizontal="center" vertical="center"/>
    </xf>
    <xf numFmtId="177" fontId="28" fillId="0" borderId="0" xfId="2" applyNumberFormat="1" applyFont="1" applyAlignment="1">
      <alignment vertical="center"/>
    </xf>
    <xf numFmtId="49" fontId="28" fillId="0" borderId="12" xfId="0" applyNumberFormat="1" applyFont="1" applyFill="1" applyBorder="1" applyAlignment="1">
      <alignment horizontal="center" vertical="center"/>
    </xf>
    <xf numFmtId="177" fontId="25" fillId="0" borderId="12" xfId="2" applyNumberFormat="1" applyFont="1" applyFill="1" applyBorder="1" applyAlignment="1">
      <alignment horizontal="center" vertical="center" wrapText="1"/>
    </xf>
    <xf numFmtId="174" fontId="6" fillId="0" borderId="27" xfId="2" applyNumberFormat="1" applyFont="1" applyFill="1" applyBorder="1" applyAlignment="1">
      <alignment horizontal="center" vertical="center"/>
    </xf>
    <xf numFmtId="185" fontId="28" fillId="0" borderId="0" xfId="2" applyNumberFormat="1" applyFont="1" applyAlignment="1">
      <alignment vertical="center"/>
    </xf>
    <xf numFmtId="1" fontId="28" fillId="0" borderId="13" xfId="2" applyNumberFormat="1" applyFont="1" applyFill="1" applyBorder="1" applyAlignment="1">
      <alignment horizontal="center" vertical="center" wrapText="1"/>
    </xf>
    <xf numFmtId="1" fontId="28" fillId="0" borderId="14" xfId="2" applyNumberFormat="1" applyFont="1" applyFill="1" applyBorder="1" applyAlignment="1">
      <alignment horizontal="center" vertical="center" wrapText="1"/>
    </xf>
    <xf numFmtId="49" fontId="25" fillId="0" borderId="12" xfId="0" applyNumberFormat="1" applyFont="1" applyFill="1" applyBorder="1" applyAlignment="1">
      <alignment horizontal="center" vertical="center"/>
    </xf>
    <xf numFmtId="177" fontId="25" fillId="0" borderId="12" xfId="2" applyNumberFormat="1" applyFont="1" applyFill="1" applyBorder="1" applyAlignment="1">
      <alignment horizontal="center" vertical="center"/>
    </xf>
    <xf numFmtId="179" fontId="25" fillId="0" borderId="27" xfId="2" applyNumberFormat="1" applyFont="1" applyFill="1" applyBorder="1" applyAlignment="1">
      <alignment horizontal="center" vertical="center"/>
    </xf>
    <xf numFmtId="178" fontId="31" fillId="0" borderId="12" xfId="2" applyNumberFormat="1" applyFont="1" applyFill="1" applyBorder="1" applyAlignment="1">
      <alignment horizontal="center" vertical="center"/>
    </xf>
    <xf numFmtId="1" fontId="6" fillId="0" borderId="14" xfId="2" applyNumberFormat="1" applyFont="1" applyFill="1" applyBorder="1" applyAlignment="1">
      <alignment vertical="center"/>
    </xf>
    <xf numFmtId="49" fontId="25" fillId="0" borderId="29" xfId="0" applyNumberFormat="1" applyFont="1" applyFill="1" applyBorder="1" applyAlignment="1">
      <alignment horizontal="center" vertical="center"/>
    </xf>
    <xf numFmtId="179" fontId="25" fillId="0" borderId="41" xfId="2" applyNumberFormat="1" applyFont="1" applyFill="1" applyBorder="1" applyAlignment="1">
      <alignment horizontal="center" vertical="center"/>
    </xf>
    <xf numFmtId="177" fontId="25" fillId="0" borderId="27" xfId="2" applyNumberFormat="1" applyFont="1" applyFill="1" applyBorder="1" applyAlignment="1">
      <alignment horizontal="center" vertical="center"/>
    </xf>
    <xf numFmtId="1" fontId="6" fillId="0" borderId="14" xfId="2" applyNumberFormat="1" applyFont="1" applyFill="1" applyBorder="1" applyAlignment="1">
      <alignment horizontal="center" vertical="center" wrapText="1"/>
    </xf>
    <xf numFmtId="49" fontId="25" fillId="0" borderId="29" xfId="0" applyNumberFormat="1" applyFont="1" applyFill="1" applyBorder="1" applyAlignment="1" applyProtection="1">
      <alignment horizontal="center" vertical="center"/>
    </xf>
    <xf numFmtId="177" fontId="25" fillId="0" borderId="41" xfId="2" applyNumberFormat="1" applyFont="1" applyFill="1" applyBorder="1" applyAlignment="1" applyProtection="1">
      <alignment horizontal="center" vertical="center"/>
    </xf>
    <xf numFmtId="0" fontId="25" fillId="0" borderId="41" xfId="2" applyFont="1" applyFill="1" applyBorder="1" applyAlignment="1">
      <alignment horizontal="center" vertical="center" wrapText="1"/>
    </xf>
    <xf numFmtId="179" fontId="25" fillId="0" borderId="41" xfId="2" applyNumberFormat="1" applyFont="1" applyFill="1" applyBorder="1" applyAlignment="1" applyProtection="1">
      <alignment horizontal="center" vertical="center"/>
    </xf>
    <xf numFmtId="1" fontId="25" fillId="0" borderId="14" xfId="0" applyNumberFormat="1" applyFont="1" applyFill="1" applyBorder="1" applyAlignment="1">
      <alignment horizontal="center" vertical="center" wrapText="1"/>
    </xf>
    <xf numFmtId="1" fontId="25" fillId="0" borderId="13" xfId="0" applyNumberFormat="1" applyFont="1" applyFill="1" applyBorder="1" applyAlignment="1">
      <alignment horizontal="center" vertical="center" wrapText="1"/>
    </xf>
    <xf numFmtId="49" fontId="28" fillId="0" borderId="29" xfId="0" applyNumberFormat="1" applyFont="1" applyFill="1" applyBorder="1" applyAlignment="1">
      <alignment horizontal="center" vertical="center"/>
    </xf>
    <xf numFmtId="0" fontId="25" fillId="0" borderId="27" xfId="0" applyFont="1" applyFill="1" applyBorder="1" applyAlignment="1">
      <alignment horizontal="center" vertical="center" wrapText="1"/>
    </xf>
    <xf numFmtId="0" fontId="25" fillId="0" borderId="28" xfId="0" applyFont="1" applyFill="1" applyBorder="1" applyAlignment="1">
      <alignment horizontal="center" vertical="center" wrapText="1"/>
    </xf>
    <xf numFmtId="49" fontId="3" fillId="0" borderId="42" xfId="0" applyNumberFormat="1" applyFont="1" applyFill="1" applyBorder="1" applyAlignment="1">
      <alignment horizontal="center" vertical="center" wrapText="1"/>
    </xf>
    <xf numFmtId="172" fontId="25" fillId="0" borderId="28" xfId="0" applyNumberFormat="1" applyFont="1" applyFill="1" applyBorder="1" applyAlignment="1">
      <alignment horizontal="center" vertical="center" wrapText="1"/>
    </xf>
    <xf numFmtId="174" fontId="6" fillId="0" borderId="42" xfId="0" applyNumberFormat="1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 wrapText="1"/>
    </xf>
    <xf numFmtId="177" fontId="30" fillId="0" borderId="0" xfId="2" applyNumberFormat="1" applyFont="1" applyAlignment="1">
      <alignment vertical="center"/>
    </xf>
    <xf numFmtId="49" fontId="25" fillId="0" borderId="42" xfId="0" applyNumberFormat="1" applyFont="1" applyFill="1" applyBorder="1" applyAlignment="1">
      <alignment horizontal="center" vertical="center" wrapText="1"/>
    </xf>
    <xf numFmtId="174" fontId="25" fillId="0" borderId="42" xfId="0" applyNumberFormat="1" applyFont="1" applyFill="1" applyBorder="1" applyAlignment="1">
      <alignment horizontal="center" vertical="center"/>
    </xf>
    <xf numFmtId="1" fontId="28" fillId="0" borderId="14" xfId="2" applyNumberFormat="1" applyFont="1" applyFill="1" applyBorder="1" applyAlignment="1">
      <alignment horizontal="center" vertical="center"/>
    </xf>
    <xf numFmtId="49" fontId="25" fillId="0" borderId="17" xfId="0" applyNumberFormat="1" applyFont="1" applyFill="1" applyBorder="1" applyAlignment="1">
      <alignment horizontal="center" vertical="center"/>
    </xf>
    <xf numFmtId="49" fontId="25" fillId="0" borderId="17" xfId="2" applyNumberFormat="1" applyFont="1" applyFill="1" applyBorder="1" applyAlignment="1">
      <alignment vertical="center" wrapText="1"/>
    </xf>
    <xf numFmtId="177" fontId="25" fillId="0" borderId="41" xfId="2" applyNumberFormat="1" applyFont="1" applyFill="1" applyBorder="1" applyAlignment="1">
      <alignment horizontal="center" vertical="center"/>
    </xf>
    <xf numFmtId="177" fontId="28" fillId="3" borderId="1" xfId="2" applyNumberFormat="1" applyFont="1" applyFill="1" applyBorder="1" applyAlignment="1">
      <alignment vertical="center"/>
    </xf>
    <xf numFmtId="185" fontId="28" fillId="3" borderId="1" xfId="2" applyNumberFormat="1" applyFont="1" applyFill="1" applyBorder="1" applyAlignment="1">
      <alignment vertical="center"/>
    </xf>
    <xf numFmtId="1" fontId="29" fillId="0" borderId="44" xfId="2" applyNumberFormat="1" applyFont="1" applyBorder="1" applyAlignment="1">
      <alignment horizontal="center" vertical="center" wrapText="1"/>
    </xf>
    <xf numFmtId="49" fontId="25" fillId="0" borderId="26" xfId="2" applyNumberFormat="1" applyFont="1" applyFill="1" applyBorder="1" applyAlignment="1">
      <alignment vertical="center" wrapText="1"/>
    </xf>
    <xf numFmtId="177" fontId="25" fillId="0" borderId="6" xfId="2" applyNumberFormat="1" applyFont="1" applyFill="1" applyBorder="1" applyAlignment="1">
      <alignment horizontal="center" vertical="center"/>
    </xf>
    <xf numFmtId="179" fontId="25" fillId="0" borderId="6" xfId="2" applyNumberFormat="1" applyFont="1" applyFill="1" applyBorder="1" applyAlignment="1">
      <alignment horizontal="center" vertical="center"/>
    </xf>
    <xf numFmtId="1" fontId="25" fillId="0" borderId="6" xfId="0" applyNumberFormat="1" applyFont="1" applyFill="1" applyBorder="1" applyAlignment="1">
      <alignment horizontal="center" vertical="center" wrapText="1"/>
    </xf>
    <xf numFmtId="1" fontId="25" fillId="0" borderId="9" xfId="0" applyNumberFormat="1" applyFont="1" applyFill="1" applyBorder="1" applyAlignment="1">
      <alignment horizontal="center" vertical="center" wrapText="1"/>
    </xf>
    <xf numFmtId="1" fontId="6" fillId="0" borderId="7" xfId="2" applyNumberFormat="1" applyFont="1" applyFill="1" applyBorder="1" applyAlignment="1">
      <alignment horizontal="center" vertical="center" wrapText="1"/>
    </xf>
    <xf numFmtId="1" fontId="6" fillId="0" borderId="9" xfId="2" applyNumberFormat="1" applyFont="1" applyFill="1" applyBorder="1" applyAlignment="1">
      <alignment horizontal="center" vertical="center" wrapText="1"/>
    </xf>
    <xf numFmtId="0" fontId="6" fillId="0" borderId="7" xfId="2" applyFont="1" applyFill="1" applyBorder="1" applyAlignment="1">
      <alignment horizontal="center" vertical="center" wrapText="1"/>
    </xf>
    <xf numFmtId="0" fontId="6" fillId="0" borderId="9" xfId="2" applyFont="1" applyFill="1" applyBorder="1" applyAlignment="1">
      <alignment horizontal="center" vertical="center" wrapText="1"/>
    </xf>
    <xf numFmtId="49" fontId="25" fillId="0" borderId="27" xfId="0" applyNumberFormat="1" applyFont="1" applyFill="1" applyBorder="1" applyAlignment="1">
      <alignment horizontal="left" vertical="center" wrapText="1"/>
    </xf>
    <xf numFmtId="49" fontId="25" fillId="0" borderId="27" xfId="0" applyNumberFormat="1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179" fontId="25" fillId="0" borderId="12" xfId="2" applyNumberFormat="1" applyFont="1" applyFill="1" applyBorder="1" applyAlignment="1">
      <alignment horizontal="center" vertical="center"/>
    </xf>
    <xf numFmtId="1" fontId="25" fillId="0" borderId="12" xfId="0" applyNumberFormat="1" applyFont="1" applyFill="1" applyBorder="1" applyAlignment="1">
      <alignment horizontal="center" vertical="center"/>
    </xf>
    <xf numFmtId="1" fontId="25" fillId="0" borderId="12" xfId="0" applyNumberFormat="1" applyFont="1" applyFill="1" applyBorder="1" applyAlignment="1">
      <alignment horizontal="center" vertical="center" wrapText="1"/>
    </xf>
    <xf numFmtId="1" fontId="25" fillId="0" borderId="14" xfId="2" applyNumberFormat="1" applyFont="1" applyFill="1" applyBorder="1" applyAlignment="1">
      <alignment horizontal="center" vertical="center" wrapText="1"/>
    </xf>
    <xf numFmtId="49" fontId="25" fillId="0" borderId="27" xfId="2" applyNumberFormat="1" applyFont="1" applyFill="1" applyBorder="1" applyAlignment="1">
      <alignment vertical="center" wrapText="1"/>
    </xf>
    <xf numFmtId="49" fontId="25" fillId="0" borderId="27" xfId="2" applyNumberFormat="1" applyFont="1" applyFill="1" applyBorder="1" applyAlignment="1">
      <alignment horizontal="center" vertical="center"/>
    </xf>
    <xf numFmtId="179" fontId="25" fillId="0" borderId="29" xfId="2" applyNumberFormat="1" applyFont="1" applyFill="1" applyBorder="1" applyAlignment="1">
      <alignment horizontal="center" vertical="center"/>
    </xf>
    <xf numFmtId="49" fontId="25" fillId="0" borderId="27" xfId="2" applyNumberFormat="1" applyFont="1" applyFill="1" applyBorder="1" applyAlignment="1">
      <alignment horizontal="left" vertical="center" wrapText="1"/>
    </xf>
    <xf numFmtId="178" fontId="25" fillId="0" borderId="12" xfId="2" applyNumberFormat="1" applyFont="1" applyFill="1" applyBorder="1" applyAlignment="1">
      <alignment horizontal="center" vertical="center"/>
    </xf>
    <xf numFmtId="1" fontId="28" fillId="0" borderId="14" xfId="2" applyNumberFormat="1" applyFont="1" applyFill="1" applyBorder="1" applyAlignment="1">
      <alignment vertical="center"/>
    </xf>
    <xf numFmtId="49" fontId="6" fillId="0" borderId="27" xfId="2" applyNumberFormat="1" applyFont="1" applyFill="1" applyBorder="1" applyAlignment="1">
      <alignment vertical="center" wrapText="1"/>
    </xf>
    <xf numFmtId="1" fontId="6" fillId="0" borderId="12" xfId="2" applyNumberFormat="1" applyFont="1" applyFill="1" applyBorder="1" applyAlignment="1">
      <alignment horizontal="center" vertical="center"/>
    </xf>
    <xf numFmtId="49" fontId="6" fillId="0" borderId="27" xfId="2" applyNumberFormat="1" applyFont="1" applyFill="1" applyBorder="1" applyAlignment="1">
      <alignment horizontal="center" vertical="center"/>
    </xf>
    <xf numFmtId="179" fontId="6" fillId="0" borderId="12" xfId="2" applyNumberFormat="1" applyFont="1" applyFill="1" applyBorder="1" applyAlignment="1">
      <alignment horizontal="center" vertical="center"/>
    </xf>
    <xf numFmtId="1" fontId="6" fillId="0" borderId="12" xfId="0" applyNumberFormat="1" applyFont="1" applyFill="1" applyBorder="1" applyAlignment="1">
      <alignment horizontal="center" vertical="center" wrapText="1"/>
    </xf>
    <xf numFmtId="1" fontId="6" fillId="0" borderId="14" xfId="0" applyNumberFormat="1" applyFont="1" applyFill="1" applyBorder="1" applyAlignment="1">
      <alignment horizontal="center" vertical="center" wrapText="1"/>
    </xf>
    <xf numFmtId="0" fontId="6" fillId="0" borderId="27" xfId="2" applyFont="1" applyFill="1" applyBorder="1" applyAlignment="1">
      <alignment horizontal="center" vertical="center"/>
    </xf>
    <xf numFmtId="0" fontId="6" fillId="0" borderId="12" xfId="2" applyFont="1" applyFill="1" applyBorder="1" applyAlignment="1">
      <alignment horizontal="center" vertical="center"/>
    </xf>
    <xf numFmtId="49" fontId="6" fillId="0" borderId="14" xfId="2" applyNumberFormat="1" applyFont="1" applyFill="1" applyBorder="1" applyAlignment="1">
      <alignment vertical="center" wrapText="1"/>
    </xf>
    <xf numFmtId="177" fontId="30" fillId="6" borderId="0" xfId="2" applyNumberFormat="1" applyFont="1" applyFill="1" applyAlignment="1">
      <alignment vertical="center"/>
    </xf>
    <xf numFmtId="185" fontId="28" fillId="6" borderId="0" xfId="2" applyNumberFormat="1" applyFont="1" applyFill="1" applyAlignment="1">
      <alignment vertical="center"/>
    </xf>
    <xf numFmtId="49" fontId="25" fillId="0" borderId="45" xfId="0" applyNumberFormat="1" applyFont="1" applyFill="1" applyBorder="1" applyAlignment="1">
      <alignment horizontal="center" vertical="center"/>
    </xf>
    <xf numFmtId="0" fontId="25" fillId="0" borderId="46" xfId="2" applyFont="1" applyFill="1" applyBorder="1" applyAlignment="1">
      <alignment horizontal="center" vertical="center" wrapText="1"/>
    </xf>
    <xf numFmtId="0" fontId="25" fillId="0" borderId="45" xfId="2" applyFont="1" applyFill="1" applyBorder="1" applyAlignment="1">
      <alignment horizontal="center" vertical="center" wrapText="1"/>
    </xf>
    <xf numFmtId="178" fontId="31" fillId="0" borderId="45" xfId="2" applyNumberFormat="1" applyFont="1" applyFill="1" applyBorder="1" applyAlignment="1">
      <alignment horizontal="center" vertical="center"/>
    </xf>
    <xf numFmtId="179" fontId="25" fillId="0" borderId="45" xfId="2" applyNumberFormat="1" applyFont="1" applyFill="1" applyBorder="1" applyAlignment="1">
      <alignment horizontal="center" vertical="center"/>
    </xf>
    <xf numFmtId="1" fontId="25" fillId="0" borderId="45" xfId="2" applyNumberFormat="1" applyFont="1" applyFill="1" applyBorder="1" applyAlignment="1">
      <alignment horizontal="center" vertical="center"/>
    </xf>
    <xf numFmtId="1" fontId="6" fillId="0" borderId="47" xfId="2" applyNumberFormat="1" applyFont="1" applyFill="1" applyBorder="1" applyAlignment="1">
      <alignment horizontal="center" vertical="center" wrapText="1"/>
    </xf>
    <xf numFmtId="1" fontId="6" fillId="0" borderId="48" xfId="2" applyNumberFormat="1" applyFont="1" applyFill="1" applyBorder="1" applyAlignment="1">
      <alignment vertical="center"/>
    </xf>
    <xf numFmtId="49" fontId="6" fillId="0" borderId="12" xfId="0" applyNumberFormat="1" applyFont="1" applyFill="1" applyBorder="1" applyAlignment="1">
      <alignment horizontal="center" vertical="center"/>
    </xf>
    <xf numFmtId="49" fontId="6" fillId="0" borderId="27" xfId="2" applyNumberFormat="1" applyFont="1" applyFill="1" applyBorder="1" applyAlignment="1">
      <alignment horizontal="left" vertical="center" wrapText="1"/>
    </xf>
    <xf numFmtId="178" fontId="6" fillId="0" borderId="12" xfId="2" applyNumberFormat="1" applyFont="1" applyFill="1" applyBorder="1" applyAlignment="1">
      <alignment horizontal="center" vertical="center"/>
    </xf>
    <xf numFmtId="0" fontId="39" fillId="0" borderId="12" xfId="2" applyFont="1" applyFill="1" applyBorder="1" applyAlignment="1">
      <alignment horizontal="center" vertical="center" wrapText="1"/>
    </xf>
    <xf numFmtId="177" fontId="39" fillId="0" borderId="12" xfId="2" applyNumberFormat="1" applyFont="1" applyFill="1" applyBorder="1" applyAlignment="1">
      <alignment horizontal="center" vertical="center" wrapText="1"/>
    </xf>
    <xf numFmtId="177" fontId="39" fillId="0" borderId="12" xfId="2" applyNumberFormat="1" applyFont="1" applyFill="1" applyBorder="1" applyAlignment="1">
      <alignment vertical="center"/>
    </xf>
    <xf numFmtId="0" fontId="39" fillId="0" borderId="27" xfId="2" applyFont="1" applyFill="1" applyBorder="1" applyAlignment="1">
      <alignment horizontal="center" vertical="center" wrapText="1"/>
    </xf>
    <xf numFmtId="1" fontId="25" fillId="0" borderId="13" xfId="2" applyNumberFormat="1" applyFont="1" applyFill="1" applyBorder="1" applyAlignment="1">
      <alignment horizontal="center" vertical="center"/>
    </xf>
    <xf numFmtId="178" fontId="32" fillId="0" borderId="12" xfId="2" applyNumberFormat="1" applyFont="1" applyFill="1" applyBorder="1" applyAlignment="1">
      <alignment horizontal="center" vertical="center"/>
    </xf>
    <xf numFmtId="1" fontId="25" fillId="0" borderId="14" xfId="2" applyNumberFormat="1" applyFont="1" applyFill="1" applyBorder="1" applyAlignment="1">
      <alignment horizontal="center" vertical="center"/>
    </xf>
    <xf numFmtId="179" fontId="25" fillId="0" borderId="49" xfId="2" applyNumberFormat="1" applyFont="1" applyBorder="1" applyAlignment="1">
      <alignment horizontal="center" vertical="center"/>
    </xf>
    <xf numFmtId="0" fontId="6" fillId="0" borderId="17" xfId="2" applyFont="1" applyFill="1" applyBorder="1" applyAlignment="1">
      <alignment horizontal="center" vertical="center"/>
    </xf>
    <xf numFmtId="0" fontId="6" fillId="0" borderId="18" xfId="2" applyFont="1" applyFill="1" applyBorder="1" applyAlignment="1">
      <alignment horizontal="center" vertical="center" wrapText="1"/>
    </xf>
    <xf numFmtId="179" fontId="25" fillId="0" borderId="0" xfId="2" applyNumberFormat="1" applyFont="1" applyAlignment="1">
      <alignment horizontal="center" vertical="center"/>
    </xf>
    <xf numFmtId="1" fontId="25" fillId="0" borderId="44" xfId="2" applyNumberFormat="1" applyFont="1" applyBorder="1" applyAlignment="1">
      <alignment horizontal="center" vertical="center" wrapText="1"/>
    </xf>
    <xf numFmtId="49" fontId="25" fillId="0" borderId="33" xfId="0" applyNumberFormat="1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left" vertical="center" wrapText="1"/>
    </xf>
    <xf numFmtId="178" fontId="32" fillId="0" borderId="9" xfId="0" applyNumberFormat="1" applyFont="1" applyFill="1" applyBorder="1" applyAlignment="1">
      <alignment horizontal="center" vertical="center"/>
    </xf>
    <xf numFmtId="174" fontId="25" fillId="0" borderId="6" xfId="0" applyNumberFormat="1" applyFont="1" applyFill="1" applyBorder="1" applyAlignment="1">
      <alignment horizontal="center" vertical="center"/>
    </xf>
    <xf numFmtId="0" fontId="25" fillId="0" borderId="11" xfId="2" applyFont="1" applyFill="1" applyBorder="1" applyAlignment="1">
      <alignment horizontal="center" vertical="center" wrapText="1"/>
    </xf>
    <xf numFmtId="1" fontId="25" fillId="0" borderId="11" xfId="2" applyNumberFormat="1" applyFont="1" applyFill="1" applyBorder="1" applyAlignment="1">
      <alignment horizontal="center" vertical="center"/>
    </xf>
    <xf numFmtId="174" fontId="25" fillId="0" borderId="7" xfId="2" applyNumberFormat="1" applyFont="1" applyFill="1" applyBorder="1" applyAlignment="1">
      <alignment horizontal="center" vertical="center"/>
    </xf>
    <xf numFmtId="49" fontId="25" fillId="0" borderId="50" xfId="0" applyNumberFormat="1" applyFont="1" applyFill="1" applyBorder="1" applyAlignment="1">
      <alignment horizontal="center" vertical="center"/>
    </xf>
    <xf numFmtId="0" fontId="25" fillId="0" borderId="17" xfId="0" applyFont="1" applyFill="1" applyBorder="1" applyAlignment="1">
      <alignment horizontal="left" vertical="center"/>
    </xf>
    <xf numFmtId="0" fontId="6" fillId="0" borderId="50" xfId="0" applyFont="1" applyFill="1" applyBorder="1" applyAlignment="1">
      <alignment horizontal="center" vertical="center" wrapText="1"/>
    </xf>
    <xf numFmtId="178" fontId="32" fillId="0" borderId="20" xfId="0" applyNumberFormat="1" applyFont="1" applyFill="1" applyBorder="1" applyAlignment="1">
      <alignment horizontal="center" vertical="center"/>
    </xf>
    <xf numFmtId="174" fontId="25" fillId="0" borderId="17" xfId="0" applyNumberFormat="1" applyFont="1" applyFill="1" applyBorder="1" applyAlignment="1">
      <alignment horizontal="center" vertical="center"/>
    </xf>
    <xf numFmtId="1" fontId="25" fillId="0" borderId="50" xfId="0" applyNumberFormat="1" applyFont="1" applyFill="1" applyBorder="1" applyAlignment="1">
      <alignment horizontal="center" vertical="center"/>
    </xf>
    <xf numFmtId="0" fontId="25" fillId="0" borderId="22" xfId="2" applyFont="1" applyFill="1" applyBorder="1" applyAlignment="1">
      <alignment horizontal="center" vertical="center" wrapText="1"/>
    </xf>
    <xf numFmtId="1" fontId="25" fillId="0" borderId="22" xfId="2" applyNumberFormat="1" applyFont="1" applyFill="1" applyBorder="1" applyAlignment="1">
      <alignment horizontal="center" vertical="center"/>
    </xf>
    <xf numFmtId="1" fontId="25" fillId="0" borderId="20" xfId="2" applyNumberFormat="1" applyFont="1" applyFill="1" applyBorder="1" applyAlignment="1">
      <alignment horizontal="center" vertical="center"/>
    </xf>
    <xf numFmtId="174" fontId="25" fillId="0" borderId="18" xfId="2" applyNumberFormat="1" applyFont="1" applyFill="1" applyBorder="1" applyAlignment="1">
      <alignment horizontal="center" vertical="center"/>
    </xf>
    <xf numFmtId="49" fontId="25" fillId="0" borderId="30" xfId="0" applyNumberFormat="1" applyFont="1" applyFill="1" applyBorder="1" applyAlignment="1">
      <alignment horizontal="center" vertical="center"/>
    </xf>
    <xf numFmtId="178" fontId="25" fillId="0" borderId="32" xfId="0" applyNumberFormat="1" applyFont="1" applyFill="1" applyBorder="1" applyAlignment="1">
      <alignment horizontal="left" vertical="center" wrapText="1"/>
    </xf>
    <xf numFmtId="178" fontId="6" fillId="0" borderId="31" xfId="0" applyNumberFormat="1" applyFont="1" applyFill="1" applyBorder="1" applyAlignment="1">
      <alignment horizontal="center" vertical="center"/>
    </xf>
    <xf numFmtId="178" fontId="6" fillId="0" borderId="30" xfId="0" applyNumberFormat="1" applyFont="1" applyFill="1" applyBorder="1" applyAlignment="1">
      <alignment horizontal="center" vertical="center"/>
    </xf>
    <xf numFmtId="178" fontId="6" fillId="0" borderId="34" xfId="0" applyNumberFormat="1" applyFont="1" applyFill="1" applyBorder="1" applyAlignment="1">
      <alignment horizontal="center" vertical="center"/>
    </xf>
    <xf numFmtId="178" fontId="6" fillId="0" borderId="36" xfId="0" applyNumberFormat="1" applyFont="1" applyFill="1" applyBorder="1" applyAlignment="1">
      <alignment horizontal="center" vertical="center"/>
    </xf>
    <xf numFmtId="178" fontId="25" fillId="0" borderId="31" xfId="0" applyNumberFormat="1" applyFont="1" applyFill="1" applyBorder="1" applyAlignment="1">
      <alignment horizontal="center" vertical="center"/>
    </xf>
    <xf numFmtId="0" fontId="25" fillId="0" borderId="25" xfId="0" applyFont="1" applyFill="1" applyBorder="1" applyAlignment="1">
      <alignment horizontal="left" vertical="top" wrapText="1"/>
    </xf>
    <xf numFmtId="178" fontId="25" fillId="0" borderId="34" xfId="2" applyNumberFormat="1" applyFont="1" applyFill="1" applyBorder="1" applyAlignment="1" applyProtection="1">
      <alignment horizontal="center" vertical="center"/>
    </xf>
    <xf numFmtId="178" fontId="25" fillId="0" borderId="36" xfId="2" applyNumberFormat="1" applyFont="1" applyFill="1" applyBorder="1" applyAlignment="1" applyProtection="1">
      <alignment horizontal="center" vertical="center"/>
    </xf>
    <xf numFmtId="178" fontId="25" fillId="0" borderId="1" xfId="2" applyNumberFormat="1" applyFont="1" applyBorder="1" applyAlignment="1">
      <alignment horizontal="center" vertical="center"/>
    </xf>
    <xf numFmtId="178" fontId="6" fillId="0" borderId="25" xfId="2" applyNumberFormat="1" applyFont="1" applyFill="1" applyBorder="1" applyAlignment="1" applyProtection="1">
      <alignment horizontal="center" vertical="center"/>
    </xf>
    <xf numFmtId="49" fontId="25" fillId="0" borderId="6" xfId="2" applyNumberFormat="1" applyFont="1" applyFill="1" applyBorder="1" applyAlignment="1" applyProtection="1">
      <alignment horizontal="center" vertical="center"/>
    </xf>
    <xf numFmtId="49" fontId="25" fillId="0" borderId="17" xfId="2" applyNumberFormat="1" applyFont="1" applyFill="1" applyBorder="1" applyAlignment="1" applyProtection="1">
      <alignment horizontal="center" vertical="center"/>
    </xf>
    <xf numFmtId="178" fontId="25" fillId="0" borderId="0" xfId="2" applyNumberFormat="1" applyFont="1" applyFill="1" applyBorder="1" applyAlignment="1" applyProtection="1">
      <alignment horizontal="center" vertical="center" wrapText="1"/>
    </xf>
    <xf numFmtId="0" fontId="6" fillId="0" borderId="9" xfId="2" applyFont="1" applyFill="1" applyBorder="1" applyAlignment="1">
      <alignment horizontal="center" vertical="center"/>
    </xf>
    <xf numFmtId="1" fontId="6" fillId="0" borderId="6" xfId="2" applyNumberFormat="1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179" fontId="6" fillId="0" borderId="1" xfId="2" applyNumberFormat="1" applyFont="1" applyFill="1" applyBorder="1" applyAlignment="1">
      <alignment horizontal="center" vertical="center"/>
    </xf>
    <xf numFmtId="1" fontId="25" fillId="0" borderId="30" xfId="2" applyNumberFormat="1" applyFont="1" applyBorder="1" applyAlignment="1">
      <alignment horizontal="center" vertical="center" wrapText="1"/>
    </xf>
    <xf numFmtId="1" fontId="25" fillId="0" borderId="30" xfId="2" applyNumberFormat="1" applyFont="1" applyBorder="1" applyAlignment="1">
      <alignment horizontal="center" vertical="center"/>
    </xf>
    <xf numFmtId="174" fontId="6" fillId="0" borderId="0" xfId="2" applyNumberFormat="1" applyFont="1" applyAlignment="1">
      <alignment vertical="center"/>
    </xf>
    <xf numFmtId="180" fontId="6" fillId="0" borderId="0" xfId="2" applyNumberFormat="1" applyFont="1" applyAlignment="1">
      <alignment vertical="center"/>
    </xf>
    <xf numFmtId="0" fontId="6" fillId="0" borderId="16" xfId="2" applyFont="1" applyFill="1" applyBorder="1" applyAlignment="1">
      <alignment horizontal="center" vertical="center" wrapText="1"/>
    </xf>
    <xf numFmtId="1" fontId="25" fillId="0" borderId="30" xfId="2" applyNumberFormat="1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left" wrapText="1"/>
    </xf>
    <xf numFmtId="174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78" fontId="25" fillId="0" borderId="4" xfId="2" applyNumberFormat="1" applyFont="1" applyFill="1" applyBorder="1" applyAlignment="1" applyProtection="1">
      <alignment horizontal="center" vertical="center"/>
    </xf>
    <xf numFmtId="178" fontId="25" fillId="0" borderId="39" xfId="2" applyNumberFormat="1" applyFont="1" applyFill="1" applyBorder="1" applyAlignment="1" applyProtection="1">
      <alignment horizontal="center" vertical="center"/>
    </xf>
    <xf numFmtId="178" fontId="25" fillId="0" borderId="52" xfId="2" applyNumberFormat="1" applyFont="1" applyFill="1" applyBorder="1" applyAlignment="1" applyProtection="1">
      <alignment horizontal="center" vertical="center"/>
    </xf>
    <xf numFmtId="178" fontId="25" fillId="0" borderId="57" xfId="2" applyNumberFormat="1" applyFont="1" applyFill="1" applyBorder="1" applyAlignment="1" applyProtection="1">
      <alignment horizontal="center" vertical="center"/>
    </xf>
    <xf numFmtId="178" fontId="25" fillId="0" borderId="58" xfId="2" applyNumberFormat="1" applyFont="1" applyFill="1" applyBorder="1" applyAlignment="1" applyProtection="1">
      <alignment horizontal="center" vertical="center"/>
    </xf>
    <xf numFmtId="1" fontId="6" fillId="0" borderId="52" xfId="2" applyNumberFormat="1" applyFont="1" applyFill="1" applyBorder="1" applyAlignment="1">
      <alignment horizontal="center" vertical="center"/>
    </xf>
    <xf numFmtId="178" fontId="6" fillId="0" borderId="59" xfId="2" applyNumberFormat="1" applyFont="1" applyFill="1" applyBorder="1" applyAlignment="1">
      <alignment horizontal="center" vertical="center"/>
    </xf>
    <xf numFmtId="1" fontId="25" fillId="3" borderId="44" xfId="2" applyNumberFormat="1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/>
    </xf>
    <xf numFmtId="0" fontId="6" fillId="0" borderId="19" xfId="2" applyFont="1" applyFill="1" applyBorder="1" applyAlignment="1">
      <alignment horizontal="center" vertical="center"/>
    </xf>
    <xf numFmtId="0" fontId="6" fillId="0" borderId="20" xfId="2" applyFont="1" applyFill="1" applyBorder="1" applyAlignment="1">
      <alignment horizontal="center" vertical="center" wrapText="1"/>
    </xf>
    <xf numFmtId="1" fontId="6" fillId="0" borderId="30" xfId="2" applyNumberFormat="1" applyFont="1" applyFill="1" applyBorder="1" applyAlignment="1">
      <alignment horizontal="center" vertical="center"/>
    </xf>
    <xf numFmtId="178" fontId="6" fillId="0" borderId="30" xfId="2" applyNumberFormat="1" applyFont="1" applyFill="1" applyBorder="1" applyAlignment="1">
      <alignment horizontal="center" vertical="center"/>
    </xf>
    <xf numFmtId="178" fontId="6" fillId="0" borderId="24" xfId="2" applyNumberFormat="1" applyFont="1" applyFill="1" applyBorder="1" applyAlignment="1">
      <alignment horizontal="center" vertical="center"/>
    </xf>
    <xf numFmtId="178" fontId="6" fillId="0" borderId="35" xfId="2" applyNumberFormat="1" applyFont="1" applyFill="1" applyBorder="1" applyAlignment="1">
      <alignment horizontal="center" vertical="center"/>
    </xf>
    <xf numFmtId="178" fontId="6" fillId="0" borderId="25" xfId="2" applyNumberFormat="1" applyFont="1" applyFill="1" applyBorder="1" applyAlignment="1">
      <alignment horizontal="center" vertical="center"/>
    </xf>
    <xf numFmtId="0" fontId="6" fillId="0" borderId="24" xfId="2" applyFont="1" applyFill="1" applyBorder="1" applyAlignment="1">
      <alignment horizontal="center" vertical="center"/>
    </xf>
    <xf numFmtId="0" fontId="6" fillId="0" borderId="25" xfId="2" applyFont="1" applyFill="1" applyBorder="1" applyAlignment="1">
      <alignment horizontal="center" vertical="center"/>
    </xf>
    <xf numFmtId="178" fontId="6" fillId="0" borderId="52" xfId="2" applyNumberFormat="1" applyFont="1" applyFill="1" applyBorder="1" applyAlignment="1">
      <alignment horizontal="center" vertical="center"/>
    </xf>
    <xf numFmtId="0" fontId="6" fillId="0" borderId="39" xfId="2" applyFont="1" applyFill="1" applyBorder="1" applyAlignment="1">
      <alignment horizontal="center" vertical="center"/>
    </xf>
    <xf numFmtId="0" fontId="6" fillId="0" borderId="57" xfId="2" applyFont="1" applyFill="1" applyBorder="1" applyAlignment="1">
      <alignment horizontal="center" vertical="center"/>
    </xf>
    <xf numFmtId="178" fontId="25" fillId="0" borderId="51" xfId="2" applyNumberFormat="1" applyFont="1" applyFill="1" applyBorder="1" applyAlignment="1" applyProtection="1">
      <alignment horizontal="center" vertical="center"/>
    </xf>
    <xf numFmtId="178" fontId="25" fillId="0" borderId="63" xfId="2" applyNumberFormat="1" applyFont="1" applyFill="1" applyBorder="1" applyAlignment="1" applyProtection="1">
      <alignment horizontal="center" vertical="center"/>
    </xf>
    <xf numFmtId="178" fontId="6" fillId="0" borderId="51" xfId="2" applyNumberFormat="1" applyFont="1" applyFill="1" applyBorder="1" applyAlignment="1">
      <alignment horizontal="center" vertical="center"/>
    </xf>
    <xf numFmtId="178" fontId="6" fillId="0" borderId="64" xfId="2" applyNumberFormat="1" applyFont="1" applyFill="1" applyBorder="1" applyAlignment="1">
      <alignment horizontal="center" vertical="center"/>
    </xf>
    <xf numFmtId="0" fontId="6" fillId="0" borderId="63" xfId="2" applyFont="1" applyFill="1" applyBorder="1" applyAlignment="1">
      <alignment horizontal="center" vertical="center"/>
    </xf>
    <xf numFmtId="0" fontId="6" fillId="0" borderId="65" xfId="2" applyFont="1" applyFill="1" applyBorder="1" applyAlignment="1">
      <alignment horizontal="center" vertical="center"/>
    </xf>
    <xf numFmtId="179" fontId="6" fillId="0" borderId="8" xfId="2" applyNumberFormat="1" applyFont="1" applyFill="1" applyBorder="1" applyAlignment="1">
      <alignment horizontal="center" vertical="center"/>
    </xf>
    <xf numFmtId="0" fontId="6" fillId="0" borderId="8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  <xf numFmtId="178" fontId="6" fillId="0" borderId="3" xfId="2" applyNumberFormat="1" applyFont="1" applyFill="1" applyBorder="1" applyAlignment="1">
      <alignment horizontal="center" vertical="center"/>
    </xf>
    <xf numFmtId="178" fontId="25" fillId="0" borderId="32" xfId="2" applyNumberFormat="1" applyFont="1" applyFill="1" applyBorder="1" applyAlignment="1" applyProtection="1">
      <alignment horizontal="center" vertical="center" wrapText="1"/>
    </xf>
    <xf numFmtId="178" fontId="25" fillId="0" borderId="66" xfId="2" applyNumberFormat="1" applyFont="1" applyFill="1" applyBorder="1" applyAlignment="1" applyProtection="1">
      <alignment horizontal="center" vertical="center" wrapText="1"/>
    </xf>
    <xf numFmtId="178" fontId="25" fillId="0" borderId="26" xfId="2" applyNumberFormat="1" applyFont="1" applyFill="1" applyBorder="1" applyAlignment="1" applyProtection="1">
      <alignment horizontal="center" vertical="center" wrapText="1"/>
    </xf>
    <xf numFmtId="178" fontId="25" fillId="0" borderId="41" xfId="2" applyNumberFormat="1" applyFont="1" applyFill="1" applyBorder="1" applyAlignment="1" applyProtection="1">
      <alignment horizontal="center" vertical="center" wrapText="1"/>
    </xf>
    <xf numFmtId="178" fontId="25" fillId="0" borderId="27" xfId="2" applyNumberFormat="1" applyFont="1" applyFill="1" applyBorder="1" applyAlignment="1" applyProtection="1">
      <alignment horizontal="center" vertical="center" wrapText="1"/>
    </xf>
    <xf numFmtId="178" fontId="25" fillId="0" borderId="67" xfId="2" applyNumberFormat="1" applyFont="1" applyFill="1" applyBorder="1" applyAlignment="1" applyProtection="1">
      <alignment horizontal="center" vertical="center"/>
    </xf>
    <xf numFmtId="49" fontId="25" fillId="0" borderId="29" xfId="2" applyNumberFormat="1" applyFont="1" applyFill="1" applyBorder="1" applyAlignment="1" applyProtection="1">
      <alignment horizontal="center" vertical="center"/>
    </xf>
    <xf numFmtId="178" fontId="25" fillId="0" borderId="29" xfId="2" applyNumberFormat="1" applyFont="1" applyFill="1" applyBorder="1" applyAlignment="1" applyProtection="1">
      <alignment horizontal="center" vertical="center"/>
    </xf>
    <xf numFmtId="178" fontId="25" fillId="0" borderId="65" xfId="2" applyNumberFormat="1" applyFont="1" applyFill="1" applyBorder="1" applyAlignment="1" applyProtection="1">
      <alignment horizontal="center" vertical="center"/>
    </xf>
    <xf numFmtId="178" fontId="25" fillId="0" borderId="2" xfId="2" applyNumberFormat="1" applyFont="1" applyFill="1" applyBorder="1" applyAlignment="1" applyProtection="1">
      <alignment horizontal="center" vertical="center"/>
    </xf>
    <xf numFmtId="179" fontId="6" fillId="0" borderId="32" xfId="2" applyNumberFormat="1" applyFont="1" applyFill="1" applyBorder="1" applyAlignment="1">
      <alignment horizontal="center" vertical="center"/>
    </xf>
    <xf numFmtId="179" fontId="6" fillId="0" borderId="0" xfId="2" applyNumberFormat="1" applyFont="1" applyFill="1" applyBorder="1" applyAlignment="1">
      <alignment horizontal="center" vertical="center"/>
    </xf>
    <xf numFmtId="179" fontId="6" fillId="0" borderId="66" xfId="2" applyNumberFormat="1" applyFont="1" applyFill="1" applyBorder="1" applyAlignment="1">
      <alignment horizontal="center" vertical="center"/>
    </xf>
    <xf numFmtId="179" fontId="6" fillId="0" borderId="26" xfId="2" applyNumberFormat="1" applyFont="1" applyFill="1" applyBorder="1" applyAlignment="1">
      <alignment horizontal="center" vertical="center"/>
    </xf>
    <xf numFmtId="179" fontId="6" fillId="0" borderId="41" xfId="2" applyNumberFormat="1" applyFont="1" applyFill="1" applyBorder="1" applyAlignment="1">
      <alignment horizontal="center" vertical="center"/>
    </xf>
    <xf numFmtId="179" fontId="6" fillId="0" borderId="27" xfId="2" applyNumberFormat="1" applyFont="1" applyFill="1" applyBorder="1" applyAlignment="1">
      <alignment horizontal="center" vertical="center"/>
    </xf>
    <xf numFmtId="179" fontId="6" fillId="0" borderId="67" xfId="2" applyNumberFormat="1" applyFont="1" applyFill="1" applyBorder="1" applyAlignment="1">
      <alignment horizontal="center" vertical="center"/>
    </xf>
    <xf numFmtId="1" fontId="6" fillId="0" borderId="29" xfId="2" applyNumberFormat="1" applyFont="1" applyFill="1" applyBorder="1" applyAlignment="1">
      <alignment horizontal="center" vertical="center"/>
    </xf>
    <xf numFmtId="0" fontId="6" fillId="0" borderId="29" xfId="2" applyFont="1" applyFill="1" applyBorder="1" applyAlignment="1">
      <alignment horizontal="center" vertical="center"/>
    </xf>
    <xf numFmtId="178" fontId="6" fillId="0" borderId="32" xfId="2" applyNumberFormat="1" applyFont="1" applyFill="1" applyBorder="1" applyAlignment="1">
      <alignment horizontal="center" vertical="center"/>
    </xf>
    <xf numFmtId="178" fontId="6" fillId="0" borderId="0" xfId="2" applyNumberFormat="1" applyFont="1" applyFill="1" applyBorder="1" applyAlignment="1">
      <alignment horizontal="center" vertical="center"/>
    </xf>
    <xf numFmtId="0" fontId="6" fillId="0" borderId="66" xfId="2" applyFont="1" applyFill="1" applyBorder="1" applyAlignment="1">
      <alignment horizontal="center" vertical="center"/>
    </xf>
    <xf numFmtId="1" fontId="6" fillId="0" borderId="26" xfId="2" applyNumberFormat="1" applyFont="1" applyFill="1" applyBorder="1" applyAlignment="1">
      <alignment horizontal="center" vertical="center"/>
    </xf>
    <xf numFmtId="1" fontId="6" fillId="0" borderId="41" xfId="2" applyNumberFormat="1" applyFont="1" applyFill="1" applyBorder="1" applyAlignment="1">
      <alignment horizontal="center" vertical="center"/>
    </xf>
    <xf numFmtId="1" fontId="6" fillId="0" borderId="27" xfId="2" applyNumberFormat="1" applyFont="1" applyFill="1" applyBorder="1" applyAlignment="1">
      <alignment horizontal="center" vertical="center"/>
    </xf>
    <xf numFmtId="1" fontId="6" fillId="0" borderId="67" xfId="2" applyNumberFormat="1" applyFont="1" applyFill="1" applyBorder="1" applyAlignment="1">
      <alignment horizontal="center" vertical="center"/>
    </xf>
    <xf numFmtId="1" fontId="6" fillId="0" borderId="14" xfId="2" applyNumberFormat="1" applyFont="1" applyFill="1" applyBorder="1" applyAlignment="1">
      <alignment horizontal="center" vertical="center"/>
    </xf>
    <xf numFmtId="0" fontId="6" fillId="0" borderId="34" xfId="2" applyFont="1" applyFill="1" applyBorder="1" applyAlignment="1">
      <alignment horizontal="center" vertical="center"/>
    </xf>
    <xf numFmtId="0" fontId="6" fillId="0" borderId="58" xfId="2" applyFont="1" applyFill="1" applyBorder="1" applyAlignment="1">
      <alignment horizontal="center" vertical="center"/>
    </xf>
    <xf numFmtId="0" fontId="6" fillId="0" borderId="68" xfId="2" applyFont="1" applyFill="1" applyBorder="1" applyAlignment="1">
      <alignment horizontal="center" vertical="center"/>
    </xf>
    <xf numFmtId="0" fontId="6" fillId="0" borderId="11" xfId="2" applyFont="1" applyFill="1" applyBorder="1" applyAlignment="1">
      <alignment horizontal="center" vertical="center" wrapText="1"/>
    </xf>
    <xf numFmtId="0" fontId="6" fillId="0" borderId="69" xfId="2" applyFont="1" applyFill="1" applyBorder="1" applyAlignment="1">
      <alignment horizontal="center" vertical="center" wrapText="1"/>
    </xf>
    <xf numFmtId="0" fontId="6" fillId="0" borderId="22" xfId="2" applyFont="1" applyFill="1" applyBorder="1" applyAlignment="1">
      <alignment horizontal="center" vertical="center" wrapText="1"/>
    </xf>
    <xf numFmtId="1" fontId="6" fillId="0" borderId="51" xfId="2" applyNumberFormat="1" applyFont="1" applyFill="1" applyBorder="1" applyAlignment="1">
      <alignment horizontal="center" vertical="center" wrapText="1"/>
    </xf>
    <xf numFmtId="1" fontId="6" fillId="0" borderId="6" xfId="2" applyNumberFormat="1" applyFont="1" applyFill="1" applyBorder="1" applyAlignment="1">
      <alignment horizontal="center" vertical="center" wrapText="1"/>
    </xf>
    <xf numFmtId="1" fontId="6" fillId="0" borderId="29" xfId="2" applyNumberFormat="1" applyFont="1" applyFill="1" applyBorder="1" applyAlignment="1">
      <alignment horizontal="center" vertical="center" wrapText="1"/>
    </xf>
    <xf numFmtId="1" fontId="6" fillId="0" borderId="12" xfId="2" applyNumberFormat="1" applyFont="1" applyFill="1" applyBorder="1" applyAlignment="1">
      <alignment horizontal="center" vertical="center" wrapText="1"/>
    </xf>
    <xf numFmtId="1" fontId="6" fillId="0" borderId="17" xfId="2" applyNumberFormat="1" applyFont="1" applyFill="1" applyBorder="1" applyAlignment="1">
      <alignment horizontal="center" vertical="center" wrapText="1"/>
    </xf>
    <xf numFmtId="0" fontId="6" fillId="0" borderId="36" xfId="2" applyFont="1" applyFill="1" applyBorder="1" applyAlignment="1">
      <alignment horizontal="center" vertical="center"/>
    </xf>
    <xf numFmtId="0" fontId="6" fillId="0" borderId="70" xfId="2" applyFont="1" applyFill="1" applyBorder="1" applyAlignment="1">
      <alignment horizontal="center" vertical="center"/>
    </xf>
    <xf numFmtId="0" fontId="6" fillId="0" borderId="71" xfId="2" applyFont="1" applyFill="1" applyBorder="1" applyAlignment="1">
      <alignment horizontal="center" vertical="center"/>
    </xf>
    <xf numFmtId="0" fontId="6" fillId="0" borderId="10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 wrapText="1"/>
    </xf>
    <xf numFmtId="0" fontId="6" fillId="0" borderId="15" xfId="2" applyFont="1" applyFill="1" applyBorder="1" applyAlignment="1">
      <alignment horizontal="center" vertical="center" wrapText="1"/>
    </xf>
    <xf numFmtId="0" fontId="6" fillId="0" borderId="21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177" fontId="28" fillId="3" borderId="16" xfId="2" applyNumberFormat="1" applyFont="1" applyFill="1" applyBorder="1" applyAlignment="1">
      <alignment vertical="center"/>
    </xf>
    <xf numFmtId="1" fontId="29" fillId="0" borderId="55" xfId="2" applyNumberFormat="1" applyFont="1" applyBorder="1" applyAlignment="1">
      <alignment horizontal="center" vertical="center" wrapText="1"/>
    </xf>
    <xf numFmtId="1" fontId="25" fillId="0" borderId="55" xfId="2" applyNumberFormat="1" applyFont="1" applyBorder="1" applyAlignment="1">
      <alignment horizontal="center" vertical="center" wrapText="1"/>
    </xf>
    <xf numFmtId="178" fontId="25" fillId="0" borderId="16" xfId="2" applyNumberFormat="1" applyFont="1" applyBorder="1" applyAlignment="1">
      <alignment horizontal="center" vertical="center"/>
    </xf>
    <xf numFmtId="1" fontId="25" fillId="3" borderId="55" xfId="2" applyNumberFormat="1" applyFont="1" applyFill="1" applyBorder="1" applyAlignment="1">
      <alignment horizontal="center" vertical="center" wrapText="1"/>
    </xf>
    <xf numFmtId="1" fontId="25" fillId="0" borderId="43" xfId="2" applyNumberFormat="1" applyFont="1" applyBorder="1" applyAlignment="1">
      <alignment horizontal="center" vertical="center" wrapText="1"/>
    </xf>
    <xf numFmtId="1" fontId="25" fillId="0" borderId="43" xfId="2" applyNumberFormat="1" applyFont="1" applyBorder="1" applyAlignment="1">
      <alignment horizontal="center" vertical="center"/>
    </xf>
    <xf numFmtId="0" fontId="28" fillId="0" borderId="40" xfId="2" applyNumberFormat="1" applyFont="1" applyFill="1" applyBorder="1" applyAlignment="1" applyProtection="1">
      <alignment horizontal="center" vertical="center"/>
    </xf>
    <xf numFmtId="177" fontId="30" fillId="0" borderId="23" xfId="2" applyNumberFormat="1" applyFont="1" applyFill="1" applyBorder="1" applyAlignment="1" applyProtection="1">
      <alignment vertical="center"/>
    </xf>
    <xf numFmtId="177" fontId="6" fillId="9" borderId="0" xfId="2" applyNumberFormat="1" applyFont="1" applyFill="1" applyAlignment="1">
      <alignment vertical="center"/>
    </xf>
    <xf numFmtId="177" fontId="6" fillId="9" borderId="23" xfId="2" applyNumberFormat="1" applyFont="1" applyFill="1" applyBorder="1" applyAlignment="1">
      <alignment vertical="center"/>
    </xf>
    <xf numFmtId="179" fontId="6" fillId="0" borderId="30" xfId="2" applyNumberFormat="1" applyFont="1" applyFill="1" applyBorder="1" applyAlignment="1" applyProtection="1">
      <alignment horizontal="center" vertical="center"/>
    </xf>
    <xf numFmtId="1" fontId="6" fillId="0" borderId="30" xfId="2" applyNumberFormat="1" applyFont="1" applyFill="1" applyBorder="1" applyAlignment="1" applyProtection="1">
      <alignment horizontal="center" vertical="center"/>
    </xf>
    <xf numFmtId="178" fontId="6" fillId="0" borderId="35" xfId="2" applyNumberFormat="1" applyFont="1" applyFill="1" applyBorder="1" applyAlignment="1" applyProtection="1">
      <alignment horizontal="center" vertical="center"/>
    </xf>
    <xf numFmtId="179" fontId="6" fillId="0" borderId="52" xfId="2" applyNumberFormat="1" applyFont="1" applyFill="1" applyBorder="1" applyAlignment="1" applyProtection="1">
      <alignment horizontal="center" vertical="center"/>
    </xf>
    <xf numFmtId="1" fontId="6" fillId="0" borderId="52" xfId="2" applyNumberFormat="1" applyFont="1" applyFill="1" applyBorder="1" applyAlignment="1" applyProtection="1">
      <alignment horizontal="center" vertical="center"/>
    </xf>
    <xf numFmtId="1" fontId="6" fillId="0" borderId="39" xfId="2" applyNumberFormat="1" applyFont="1" applyFill="1" applyBorder="1" applyAlignment="1" applyProtection="1">
      <alignment horizontal="center" vertical="center"/>
    </xf>
    <xf numFmtId="1" fontId="6" fillId="0" borderId="59" xfId="2" applyNumberFormat="1" applyFont="1" applyFill="1" applyBorder="1" applyAlignment="1" applyProtection="1">
      <alignment horizontal="center" vertical="center"/>
    </xf>
    <xf numFmtId="1" fontId="6" fillId="0" borderId="57" xfId="2" applyNumberFormat="1" applyFont="1" applyFill="1" applyBorder="1" applyAlignment="1" applyProtection="1">
      <alignment horizontal="center" vertical="center"/>
    </xf>
    <xf numFmtId="1" fontId="6" fillId="0" borderId="24" xfId="2" applyNumberFormat="1" applyFont="1" applyFill="1" applyBorder="1" applyAlignment="1" applyProtection="1">
      <alignment horizontal="center" vertical="center"/>
    </xf>
    <xf numFmtId="1" fontId="6" fillId="0" borderId="35" xfId="2" applyNumberFormat="1" applyFont="1" applyFill="1" applyBorder="1" applyAlignment="1" applyProtection="1">
      <alignment horizontal="center" vertical="center"/>
    </xf>
    <xf numFmtId="1" fontId="6" fillId="0" borderId="25" xfId="2" applyNumberFormat="1" applyFont="1" applyFill="1" applyBorder="1" applyAlignment="1" applyProtection="1">
      <alignment horizontal="center" vertical="center"/>
    </xf>
    <xf numFmtId="0" fontId="2" fillId="7" borderId="13" xfId="0" applyFont="1" applyFill="1" applyBorder="1" applyAlignment="1">
      <alignment horizontal="left" wrapText="1"/>
    </xf>
    <xf numFmtId="49" fontId="6" fillId="0" borderId="29" xfId="0" applyNumberFormat="1" applyFont="1" applyFill="1" applyBorder="1" applyAlignment="1">
      <alignment horizontal="center" vertical="center"/>
    </xf>
    <xf numFmtId="0" fontId="6" fillId="0" borderId="41" xfId="2" applyFont="1" applyFill="1" applyBorder="1" applyAlignment="1">
      <alignment horizontal="center" vertical="center"/>
    </xf>
    <xf numFmtId="49" fontId="6" fillId="0" borderId="29" xfId="2" applyNumberFormat="1" applyFont="1" applyFill="1" applyBorder="1" applyAlignment="1">
      <alignment horizontal="center" vertical="center"/>
    </xf>
    <xf numFmtId="179" fontId="6" fillId="0" borderId="29" xfId="2" applyNumberFormat="1" applyFont="1" applyFill="1" applyBorder="1" applyAlignment="1">
      <alignment horizontal="center" vertical="center"/>
    </xf>
    <xf numFmtId="0" fontId="6" fillId="0" borderId="52" xfId="2" applyFont="1" applyFill="1" applyBorder="1" applyAlignment="1">
      <alignment horizontal="center" vertical="center" wrapText="1"/>
    </xf>
    <xf numFmtId="1" fontId="6" fillId="0" borderId="2" xfId="2" applyNumberFormat="1" applyFont="1" applyFill="1" applyBorder="1" applyAlignment="1">
      <alignment horizontal="center" vertical="center" wrapText="1"/>
    </xf>
    <xf numFmtId="1" fontId="6" fillId="0" borderId="4" xfId="2" applyNumberFormat="1" applyFont="1" applyFill="1" applyBorder="1" applyAlignment="1">
      <alignment horizontal="center" vertical="center" wrapText="1"/>
    </xf>
    <xf numFmtId="49" fontId="6" fillId="0" borderId="4" xfId="2" applyNumberFormat="1" applyFont="1" applyFill="1" applyBorder="1" applyAlignment="1">
      <alignment vertical="center" wrapText="1"/>
    </xf>
    <xf numFmtId="1" fontId="25" fillId="0" borderId="12" xfId="2" applyNumberFormat="1" applyFont="1" applyFill="1" applyBorder="1" applyAlignment="1">
      <alignment horizontal="center" vertical="center"/>
    </xf>
    <xf numFmtId="49" fontId="6" fillId="0" borderId="41" xfId="2" applyNumberFormat="1" applyFont="1" applyFill="1" applyBorder="1" applyAlignment="1">
      <alignment vertical="center" wrapText="1"/>
    </xf>
    <xf numFmtId="1" fontId="6" fillId="0" borderId="29" xfId="0" applyNumberFormat="1" applyFont="1" applyFill="1" applyBorder="1" applyAlignment="1">
      <alignment horizontal="center" vertical="center" wrapText="1"/>
    </xf>
    <xf numFmtId="1" fontId="6" fillId="0" borderId="57" xfId="0" applyNumberFormat="1" applyFont="1" applyFill="1" applyBorder="1" applyAlignment="1">
      <alignment horizontal="center" vertical="center" wrapText="1"/>
    </xf>
    <xf numFmtId="0" fontId="0" fillId="0" borderId="46" xfId="0" applyBorder="1" applyAlignment="1"/>
    <xf numFmtId="49" fontId="0" fillId="0" borderId="0" xfId="0" applyNumberFormat="1"/>
    <xf numFmtId="49" fontId="0" fillId="4" borderId="1" xfId="0" applyNumberFormat="1" applyFill="1" applyBorder="1"/>
    <xf numFmtId="49" fontId="0" fillId="0" borderId="1" xfId="0" applyNumberFormat="1" applyBorder="1"/>
    <xf numFmtId="0" fontId="2" fillId="9" borderId="13" xfId="0" applyFont="1" applyFill="1" applyBorder="1" applyAlignment="1">
      <alignment horizontal="left" wrapText="1"/>
    </xf>
    <xf numFmtId="0" fontId="0" fillId="4" borderId="0" xfId="0" applyFill="1"/>
    <xf numFmtId="49" fontId="0" fillId="4" borderId="0" xfId="0" applyNumberFormat="1" applyFill="1" applyBorder="1"/>
    <xf numFmtId="49" fontId="0" fillId="0" borderId="0" xfId="0" applyNumberFormat="1" applyFill="1" applyBorder="1"/>
    <xf numFmtId="49" fontId="25" fillId="0" borderId="8" xfId="2" applyNumberFormat="1" applyFont="1" applyFill="1" applyBorder="1" applyAlignment="1">
      <alignment horizontal="center" vertical="center"/>
    </xf>
    <xf numFmtId="1" fontId="25" fillId="0" borderId="65" xfId="2" applyNumberFormat="1" applyFont="1" applyFill="1" applyBorder="1" applyAlignment="1">
      <alignment horizontal="center" vertical="center"/>
    </xf>
    <xf numFmtId="49" fontId="28" fillId="0" borderId="7" xfId="2" applyNumberFormat="1" applyFont="1" applyFill="1" applyBorder="1" applyAlignment="1">
      <alignment horizontal="center" vertical="center" wrapText="1"/>
    </xf>
    <xf numFmtId="49" fontId="28" fillId="0" borderId="9" xfId="2" applyNumberFormat="1" applyFont="1" applyFill="1" applyBorder="1" applyAlignment="1">
      <alignment horizontal="center" vertical="center" wrapText="1"/>
    </xf>
    <xf numFmtId="49" fontId="28" fillId="0" borderId="11" xfId="2" applyNumberFormat="1" applyFont="1" applyFill="1" applyBorder="1" applyAlignment="1">
      <alignment horizontal="center" vertical="center" wrapText="1"/>
    </xf>
    <xf numFmtId="49" fontId="28" fillId="0" borderId="10" xfId="2" applyNumberFormat="1" applyFont="1" applyFill="1" applyBorder="1" applyAlignment="1">
      <alignment horizontal="center" vertical="center" wrapText="1"/>
    </xf>
    <xf numFmtId="49" fontId="6" fillId="0" borderId="13" xfId="2" applyNumberFormat="1" applyFont="1" applyFill="1" applyBorder="1" applyAlignment="1">
      <alignment horizontal="center" vertical="center" wrapText="1"/>
    </xf>
    <xf numFmtId="49" fontId="6" fillId="0" borderId="1" xfId="2" applyNumberFormat="1" applyFont="1" applyFill="1" applyBorder="1" applyAlignment="1">
      <alignment horizontal="center" vertical="center" wrapText="1"/>
    </xf>
    <xf numFmtId="49" fontId="28" fillId="0" borderId="47" xfId="2" applyNumberFormat="1" applyFont="1" applyFill="1" applyBorder="1" applyAlignment="1">
      <alignment horizontal="center" vertical="center" wrapText="1"/>
    </xf>
    <xf numFmtId="49" fontId="28" fillId="0" borderId="48" xfId="2" applyNumberFormat="1" applyFont="1" applyFill="1" applyBorder="1" applyAlignment="1">
      <alignment horizontal="center" vertical="center" wrapText="1"/>
    </xf>
    <xf numFmtId="49" fontId="28" fillId="0" borderId="16" xfId="2" applyNumberFormat="1" applyFont="1" applyFill="1" applyBorder="1" applyAlignment="1">
      <alignment horizontal="center" vertical="center" wrapText="1"/>
    </xf>
    <xf numFmtId="49" fontId="28" fillId="0" borderId="14" xfId="2" applyNumberFormat="1" applyFont="1" applyFill="1" applyBorder="1" applyAlignment="1">
      <alignment horizontal="center" vertical="center" wrapText="1"/>
    </xf>
    <xf numFmtId="49" fontId="28" fillId="0" borderId="15" xfId="2" applyNumberFormat="1" applyFont="1" applyFill="1" applyBorder="1" applyAlignment="1">
      <alignment horizontal="center" vertical="center" wrapText="1"/>
    </xf>
    <xf numFmtId="49" fontId="28" fillId="0" borderId="13" xfId="2" applyNumberFormat="1" applyFont="1" applyFill="1" applyBorder="1" applyAlignment="1">
      <alignment horizontal="center" vertical="center" wrapText="1"/>
    </xf>
    <xf numFmtId="1" fontId="6" fillId="0" borderId="57" xfId="2" applyNumberFormat="1" applyFont="1" applyFill="1" applyBorder="1" applyAlignment="1">
      <alignment horizontal="center" vertical="center"/>
    </xf>
    <xf numFmtId="1" fontId="6" fillId="0" borderId="4" xfId="2" applyNumberFormat="1" applyFont="1" applyFill="1" applyBorder="1" applyAlignment="1">
      <alignment horizontal="center" vertical="center"/>
    </xf>
    <xf numFmtId="49" fontId="28" fillId="0" borderId="13" xfId="2" applyNumberFormat="1" applyFont="1" applyFill="1" applyBorder="1" applyAlignment="1">
      <alignment vertical="center"/>
    </xf>
    <xf numFmtId="49" fontId="28" fillId="0" borderId="14" xfId="2" applyNumberFormat="1" applyFont="1" applyFill="1" applyBorder="1" applyAlignment="1">
      <alignment vertical="center"/>
    </xf>
    <xf numFmtId="49" fontId="25" fillId="0" borderId="13" xfId="2" applyNumberFormat="1" applyFont="1" applyFill="1" applyBorder="1" applyAlignment="1">
      <alignment horizontal="center" vertical="center" wrapText="1"/>
    </xf>
    <xf numFmtId="49" fontId="25" fillId="0" borderId="1" xfId="2" applyNumberFormat="1" applyFont="1" applyFill="1" applyBorder="1" applyAlignment="1">
      <alignment horizontal="center" vertical="center" wrapText="1"/>
    </xf>
    <xf numFmtId="49" fontId="28" fillId="0" borderId="14" xfId="2" applyNumberFormat="1" applyFont="1" applyFill="1" applyBorder="1" applyAlignment="1">
      <alignment horizontal="center" vertical="center"/>
    </xf>
    <xf numFmtId="49" fontId="6" fillId="0" borderId="14" xfId="2" applyNumberFormat="1" applyFont="1" applyFill="1" applyBorder="1" applyAlignment="1">
      <alignment vertical="center"/>
    </xf>
    <xf numFmtId="49" fontId="6" fillId="0" borderId="16" xfId="2" applyNumberFormat="1" applyFont="1" applyFill="1" applyBorder="1" applyAlignment="1">
      <alignment horizontal="center" vertical="center" wrapText="1"/>
    </xf>
    <xf numFmtId="49" fontId="6" fillId="0" borderId="14" xfId="2" applyNumberFormat="1" applyFont="1" applyFill="1" applyBorder="1" applyAlignment="1">
      <alignment horizontal="center" vertical="center" wrapText="1"/>
    </xf>
    <xf numFmtId="49" fontId="6" fillId="0" borderId="15" xfId="2" applyNumberFormat="1" applyFont="1" applyFill="1" applyBorder="1" applyAlignment="1">
      <alignment horizontal="center" vertical="center" wrapText="1"/>
    </xf>
    <xf numFmtId="49" fontId="25" fillId="0" borderId="3" xfId="0" applyNumberFormat="1" applyFont="1" applyFill="1" applyBorder="1" applyAlignment="1">
      <alignment horizontal="center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49" fontId="6" fillId="0" borderId="13" xfId="0" applyNumberFormat="1" applyFont="1" applyFill="1" applyBorder="1" applyAlignment="1">
      <alignment horizontal="center" vertical="center" wrapText="1"/>
    </xf>
    <xf numFmtId="49" fontId="25" fillId="0" borderId="14" xfId="0" applyNumberFormat="1" applyFont="1" applyFill="1" applyBorder="1" applyAlignment="1">
      <alignment horizontal="center" vertical="center" wrapText="1"/>
    </xf>
    <xf numFmtId="49" fontId="25" fillId="0" borderId="16" xfId="2" applyNumberFormat="1" applyFont="1" applyFill="1" applyBorder="1" applyAlignment="1">
      <alignment horizontal="center" vertical="center" wrapText="1"/>
    </xf>
    <xf numFmtId="49" fontId="25" fillId="0" borderId="14" xfId="2" applyNumberFormat="1" applyFont="1" applyFill="1" applyBorder="1" applyAlignment="1">
      <alignment horizontal="center" vertical="center" wrapText="1"/>
    </xf>
    <xf numFmtId="49" fontId="25" fillId="0" borderId="15" xfId="2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6" xfId="2" applyNumberFormat="1" applyFont="1" applyFill="1" applyBorder="1" applyAlignment="1">
      <alignment vertical="center"/>
    </xf>
    <xf numFmtId="49" fontId="6" fillId="0" borderId="15" xfId="2" applyNumberFormat="1" applyFont="1" applyFill="1" applyBorder="1" applyAlignment="1">
      <alignment vertical="center"/>
    </xf>
    <xf numFmtId="49" fontId="6" fillId="0" borderId="13" xfId="2" applyNumberFormat="1" applyFont="1" applyFill="1" applyBorder="1" applyAlignment="1">
      <alignment vertical="center"/>
    </xf>
    <xf numFmtId="49" fontId="28" fillId="0" borderId="16" xfId="0" applyNumberFormat="1" applyFont="1" applyFill="1" applyBorder="1" applyAlignment="1">
      <alignment horizontal="center" vertical="center" wrapText="1"/>
    </xf>
    <xf numFmtId="49" fontId="6" fillId="0" borderId="16" xfId="0" applyNumberFormat="1" applyFont="1" applyFill="1" applyBorder="1" applyAlignment="1">
      <alignment horizontal="center" vertical="center"/>
    </xf>
    <xf numFmtId="49" fontId="6" fillId="0" borderId="15" xfId="0" applyNumberFormat="1" applyFont="1" applyFill="1" applyBorder="1" applyAlignment="1">
      <alignment horizontal="center" vertical="center"/>
    </xf>
    <xf numFmtId="49" fontId="6" fillId="0" borderId="13" xfId="0" applyNumberFormat="1" applyFont="1" applyFill="1" applyBorder="1" applyAlignment="1">
      <alignment horizontal="center" vertical="center"/>
    </xf>
    <xf numFmtId="49" fontId="28" fillId="0" borderId="14" xfId="0" applyNumberFormat="1" applyFont="1" applyFill="1" applyBorder="1" applyAlignment="1">
      <alignment horizontal="center" vertical="center" wrapText="1"/>
    </xf>
    <xf numFmtId="49" fontId="28" fillId="0" borderId="15" xfId="0" applyNumberFormat="1" applyFont="1" applyFill="1" applyBorder="1" applyAlignment="1">
      <alignment horizontal="center" vertical="center" wrapText="1"/>
    </xf>
    <xf numFmtId="49" fontId="28" fillId="0" borderId="13" xfId="0" applyNumberFormat="1" applyFont="1" applyFill="1" applyBorder="1" applyAlignment="1">
      <alignment horizontal="center" vertical="center" wrapText="1"/>
    </xf>
    <xf numFmtId="177" fontId="25" fillId="0" borderId="29" xfId="2" applyNumberFormat="1" applyFont="1" applyFill="1" applyBorder="1" applyAlignment="1" applyProtection="1">
      <alignment horizontal="center" vertical="center"/>
    </xf>
    <xf numFmtId="0" fontId="25" fillId="0" borderId="69" xfId="2" applyFont="1" applyFill="1" applyBorder="1" applyAlignment="1">
      <alignment horizontal="center" vertical="center" wrapText="1"/>
    </xf>
    <xf numFmtId="0" fontId="25" fillId="0" borderId="4" xfId="2" applyFont="1" applyFill="1" applyBorder="1" applyAlignment="1">
      <alignment horizontal="center" vertical="center" wrapText="1"/>
    </xf>
    <xf numFmtId="179" fontId="25" fillId="0" borderId="72" xfId="2" applyNumberFormat="1" applyFont="1" applyFill="1" applyBorder="1" applyAlignment="1" applyProtection="1">
      <alignment horizontal="center" vertical="center"/>
    </xf>
    <xf numFmtId="1" fontId="25" fillId="0" borderId="40" xfId="2" applyNumberFormat="1" applyFont="1" applyFill="1" applyBorder="1" applyAlignment="1" applyProtection="1">
      <alignment horizontal="center" vertical="center"/>
    </xf>
    <xf numFmtId="49" fontId="25" fillId="0" borderId="3" xfId="2" applyNumberFormat="1" applyFont="1" applyFill="1" applyBorder="1" applyAlignment="1">
      <alignment horizontal="center" vertical="center" wrapText="1"/>
    </xf>
    <xf numFmtId="1" fontId="25" fillId="0" borderId="57" xfId="2" applyNumberFormat="1" applyFont="1" applyFill="1" applyBorder="1" applyAlignment="1">
      <alignment horizontal="center" vertical="center"/>
    </xf>
    <xf numFmtId="49" fontId="6" fillId="0" borderId="2" xfId="2" applyNumberFormat="1" applyFont="1" applyFill="1" applyBorder="1" applyAlignment="1">
      <alignment horizontal="center" vertical="center" wrapText="1"/>
    </xf>
    <xf numFmtId="49" fontId="6" fillId="0" borderId="4" xfId="2" applyNumberFormat="1" applyFont="1" applyFill="1" applyBorder="1" applyAlignment="1">
      <alignment horizontal="center" vertical="center" wrapText="1"/>
    </xf>
    <xf numFmtId="49" fontId="6" fillId="0" borderId="69" xfId="2" applyNumberFormat="1" applyFont="1" applyFill="1" applyBorder="1" applyAlignment="1">
      <alignment horizontal="center" vertical="center" wrapText="1"/>
    </xf>
    <xf numFmtId="49" fontId="25" fillId="0" borderId="19" xfId="2" applyNumberFormat="1" applyFont="1" applyFill="1" applyBorder="1" applyAlignment="1">
      <alignment horizontal="center" vertical="center" wrapText="1"/>
    </xf>
    <xf numFmtId="49" fontId="28" fillId="0" borderId="18" xfId="2" applyNumberFormat="1" applyFont="1" applyFill="1" applyBorder="1" applyAlignment="1">
      <alignment horizontal="center" vertical="center" wrapText="1"/>
    </xf>
    <xf numFmtId="49" fontId="28" fillId="0" borderId="20" xfId="2" applyNumberFormat="1" applyFont="1" applyFill="1" applyBorder="1" applyAlignment="1">
      <alignment horizontal="center" vertical="center" wrapText="1"/>
    </xf>
    <xf numFmtId="49" fontId="28" fillId="0" borderId="22" xfId="2" applyNumberFormat="1" applyFont="1" applyFill="1" applyBorder="1" applyAlignment="1">
      <alignment horizontal="center" vertical="center" wrapText="1"/>
    </xf>
    <xf numFmtId="49" fontId="28" fillId="0" borderId="21" xfId="2" applyNumberFormat="1" applyFont="1" applyFill="1" applyBorder="1" applyAlignment="1">
      <alignment horizontal="center" vertical="center" wrapText="1"/>
    </xf>
    <xf numFmtId="49" fontId="25" fillId="0" borderId="7" xfId="2" applyNumberFormat="1" applyFont="1" applyFill="1" applyBorder="1" applyAlignment="1">
      <alignment horizontal="center" vertical="center" wrapText="1"/>
    </xf>
    <xf numFmtId="49" fontId="25" fillId="0" borderId="8" xfId="2" applyNumberFormat="1" applyFont="1" applyFill="1" applyBorder="1" applyAlignment="1">
      <alignment horizontal="center" vertical="center" wrapText="1"/>
    </xf>
    <xf numFmtId="49" fontId="6" fillId="0" borderId="7" xfId="2" applyNumberFormat="1" applyFont="1" applyFill="1" applyBorder="1" applyAlignment="1">
      <alignment horizontal="center" vertical="center" wrapText="1"/>
    </xf>
    <xf numFmtId="49" fontId="6" fillId="0" borderId="9" xfId="2" applyNumberFormat="1" applyFont="1" applyFill="1" applyBorder="1" applyAlignment="1">
      <alignment horizontal="center" vertical="center" wrapText="1"/>
    </xf>
    <xf numFmtId="49" fontId="6" fillId="0" borderId="26" xfId="2" applyNumberFormat="1" applyFont="1" applyFill="1" applyBorder="1" applyAlignment="1">
      <alignment horizontal="center" vertical="center" wrapText="1"/>
    </xf>
    <xf numFmtId="49" fontId="25" fillId="0" borderId="13" xfId="0" applyNumberFormat="1" applyFont="1" applyFill="1" applyBorder="1" applyAlignment="1">
      <alignment horizontal="center" vertical="center"/>
    </xf>
    <xf numFmtId="49" fontId="25" fillId="0" borderId="1" xfId="0" applyNumberFormat="1" applyFont="1" applyFill="1" applyBorder="1" applyAlignment="1">
      <alignment horizontal="center" vertical="center"/>
    </xf>
    <xf numFmtId="49" fontId="6" fillId="0" borderId="27" xfId="2" applyNumberFormat="1" applyFont="1" applyFill="1" applyBorder="1" applyAlignment="1">
      <alignment horizontal="center" vertical="center" wrapText="1"/>
    </xf>
    <xf numFmtId="49" fontId="28" fillId="0" borderId="27" xfId="2" applyNumberFormat="1" applyFont="1" applyFill="1" applyBorder="1" applyAlignment="1">
      <alignment horizontal="center" vertical="center" wrapText="1"/>
    </xf>
    <xf numFmtId="49" fontId="25" fillId="0" borderId="13" xfId="2" applyNumberFormat="1" applyFont="1" applyFill="1" applyBorder="1" applyAlignment="1">
      <alignment horizontal="center" vertical="center"/>
    </xf>
    <xf numFmtId="49" fontId="25" fillId="0" borderId="1" xfId="2" applyNumberFormat="1" applyFont="1" applyFill="1" applyBorder="1" applyAlignment="1">
      <alignment horizontal="center" vertical="center"/>
    </xf>
    <xf numFmtId="49" fontId="25" fillId="0" borderId="16" xfId="2" applyNumberFormat="1" applyFont="1" applyFill="1" applyBorder="1" applyAlignment="1">
      <alignment horizontal="center" vertical="center"/>
    </xf>
    <xf numFmtId="49" fontId="25" fillId="0" borderId="73" xfId="2" applyNumberFormat="1" applyFont="1" applyFill="1" applyBorder="1" applyAlignment="1">
      <alignment horizontal="center" vertical="center"/>
    </xf>
    <xf numFmtId="49" fontId="25" fillId="0" borderId="37" xfId="2" applyNumberFormat="1" applyFont="1" applyFill="1" applyBorder="1" applyAlignment="1">
      <alignment horizontal="center" vertical="center"/>
    </xf>
    <xf numFmtId="49" fontId="6" fillId="0" borderId="47" xfId="2" applyNumberFormat="1" applyFont="1" applyFill="1" applyBorder="1" applyAlignment="1">
      <alignment horizontal="center" vertical="center" wrapText="1"/>
    </xf>
    <xf numFmtId="49" fontId="6" fillId="0" borderId="48" xfId="2" applyNumberFormat="1" applyFont="1" applyFill="1" applyBorder="1" applyAlignment="1">
      <alignment horizontal="center" vertical="center" wrapText="1"/>
    </xf>
    <xf numFmtId="49" fontId="6" fillId="0" borderId="46" xfId="2" applyNumberFormat="1" applyFont="1" applyFill="1" applyBorder="1" applyAlignment="1">
      <alignment horizontal="center" vertical="center" wrapText="1"/>
    </xf>
    <xf numFmtId="49" fontId="6" fillId="0" borderId="13" xfId="2" applyNumberFormat="1" applyFont="1" applyFill="1" applyBorder="1" applyAlignment="1">
      <alignment horizontal="center" vertical="center"/>
    </xf>
    <xf numFmtId="49" fontId="6" fillId="0" borderId="1" xfId="2" applyNumberFormat="1" applyFont="1" applyFill="1" applyBorder="1" applyAlignment="1">
      <alignment horizontal="center" vertical="center"/>
    </xf>
    <xf numFmtId="49" fontId="25" fillId="0" borderId="14" xfId="2" applyNumberFormat="1" applyFont="1" applyFill="1" applyBorder="1" applyAlignment="1">
      <alignment horizontal="center" vertical="center"/>
    </xf>
    <xf numFmtId="49" fontId="6" fillId="0" borderId="49" xfId="2" applyNumberFormat="1" applyFont="1" applyFill="1" applyBorder="1" applyAlignment="1">
      <alignment horizontal="center" vertical="center"/>
    </xf>
    <xf numFmtId="49" fontId="6" fillId="0" borderId="58" xfId="2" applyNumberFormat="1" applyFont="1" applyFill="1" applyBorder="1" applyAlignment="1">
      <alignment horizontal="center" vertical="center" wrapText="1"/>
    </xf>
    <xf numFmtId="49" fontId="6" fillId="0" borderId="59" xfId="2" applyNumberFormat="1" applyFont="1" applyFill="1" applyBorder="1" applyAlignment="1">
      <alignment horizontal="center" vertical="center" wrapText="1"/>
    </xf>
    <xf numFmtId="49" fontId="6" fillId="0" borderId="41" xfId="2" applyNumberFormat="1" applyFont="1" applyFill="1" applyBorder="1" applyAlignment="1">
      <alignment horizontal="center" vertical="center" wrapText="1"/>
    </xf>
    <xf numFmtId="49" fontId="6" fillId="0" borderId="72" xfId="2" applyNumberFormat="1" applyFont="1" applyFill="1" applyBorder="1" applyAlignment="1">
      <alignment horizontal="center" vertical="center" wrapText="1"/>
    </xf>
    <xf numFmtId="178" fontId="6" fillId="0" borderId="30" xfId="2" applyNumberFormat="1" applyFont="1" applyFill="1" applyBorder="1" applyAlignment="1" applyProtection="1">
      <alignment horizontal="center" vertical="center"/>
    </xf>
    <xf numFmtId="1" fontId="6" fillId="0" borderId="55" xfId="2" applyNumberFormat="1" applyFont="1" applyFill="1" applyBorder="1" applyAlignment="1" applyProtection="1">
      <alignment horizontal="center" vertical="center"/>
    </xf>
    <xf numFmtId="185" fontId="25" fillId="0" borderId="0" xfId="2" applyNumberFormat="1" applyFont="1" applyAlignment="1">
      <alignment vertical="center"/>
    </xf>
    <xf numFmtId="1" fontId="25" fillId="0" borderId="4" xfId="2" applyNumberFormat="1" applyFont="1" applyFill="1" applyBorder="1" applyAlignment="1">
      <alignment horizontal="center" vertical="center"/>
    </xf>
    <xf numFmtId="174" fontId="25" fillId="0" borderId="30" xfId="0" applyNumberFormat="1" applyFont="1" applyFill="1" applyBorder="1" applyAlignment="1">
      <alignment horizontal="center" vertical="center"/>
    </xf>
    <xf numFmtId="178" fontId="6" fillId="0" borderId="60" xfId="2" applyNumberFormat="1" applyFont="1" applyFill="1" applyBorder="1" applyAlignment="1">
      <alignment horizontal="center" vertical="center"/>
    </xf>
    <xf numFmtId="178" fontId="6" fillId="0" borderId="7" xfId="2" applyNumberFormat="1" applyFont="1" applyFill="1" applyBorder="1" applyAlignment="1">
      <alignment horizontal="center" vertical="center"/>
    </xf>
    <xf numFmtId="178" fontId="6" fillId="0" borderId="74" xfId="2" applyNumberFormat="1" applyFont="1" applyFill="1" applyBorder="1" applyAlignment="1">
      <alignment horizontal="center" vertical="center"/>
    </xf>
    <xf numFmtId="178" fontId="6" fillId="0" borderId="9" xfId="2" applyNumberFormat="1" applyFont="1" applyFill="1" applyBorder="1" applyAlignment="1">
      <alignment horizontal="center" vertical="center"/>
    </xf>
    <xf numFmtId="178" fontId="6" fillId="0" borderId="63" xfId="2" applyNumberFormat="1" applyFont="1" applyFill="1" applyBorder="1" applyAlignment="1">
      <alignment horizontal="center" vertical="center"/>
    </xf>
    <xf numFmtId="178" fontId="6" fillId="0" borderId="13" xfId="2" applyNumberFormat="1" applyFont="1" applyFill="1" applyBorder="1" applyAlignment="1">
      <alignment horizontal="center" vertical="center"/>
    </xf>
    <xf numFmtId="178" fontId="6" fillId="0" borderId="65" xfId="2" applyNumberFormat="1" applyFont="1" applyFill="1" applyBorder="1" applyAlignment="1">
      <alignment horizontal="center" vertical="center"/>
    </xf>
    <xf numFmtId="178" fontId="6" fillId="0" borderId="14" xfId="2" applyNumberFormat="1" applyFont="1" applyFill="1" applyBorder="1" applyAlignment="1">
      <alignment horizontal="center" vertical="center"/>
    </xf>
    <xf numFmtId="177" fontId="6" fillId="0" borderId="0" xfId="2" applyNumberFormat="1" applyFont="1" applyFill="1" applyBorder="1" applyAlignment="1">
      <alignment vertical="center"/>
    </xf>
    <xf numFmtId="177" fontId="6" fillId="0" borderId="0" xfId="2" applyNumberFormat="1" applyFont="1" applyFill="1" applyBorder="1" applyAlignment="1">
      <alignment horizontal="center" vertical="center"/>
    </xf>
    <xf numFmtId="177" fontId="6" fillId="0" borderId="23" xfId="2" applyNumberFormat="1" applyFont="1" applyFill="1" applyBorder="1" applyAlignment="1">
      <alignment vertical="center"/>
    </xf>
    <xf numFmtId="0" fontId="25" fillId="0" borderId="0" xfId="0" applyFont="1" applyFill="1" applyAlignment="1">
      <alignment horizontal="right" vertical="center"/>
    </xf>
    <xf numFmtId="0" fontId="25" fillId="0" borderId="0" xfId="0" applyFont="1" applyFill="1" applyAlignment="1">
      <alignment horizontal="center" vertical="center"/>
    </xf>
    <xf numFmtId="177" fontId="6" fillId="0" borderId="0" xfId="2" applyNumberFormat="1" applyFont="1" applyFill="1" applyAlignment="1">
      <alignment vertical="center"/>
    </xf>
    <xf numFmtId="0" fontId="6" fillId="0" borderId="0" xfId="2" applyFont="1" applyFill="1" applyBorder="1" applyAlignment="1">
      <alignment horizontal="center" wrapText="1"/>
    </xf>
    <xf numFmtId="177" fontId="30" fillId="0" borderId="0" xfId="2" applyNumberFormat="1" applyFont="1" applyFill="1" applyBorder="1" applyAlignment="1">
      <alignment vertical="center"/>
    </xf>
    <xf numFmtId="177" fontId="30" fillId="0" borderId="0" xfId="2" applyNumberFormat="1" applyFont="1" applyFill="1" applyBorder="1" applyAlignment="1">
      <alignment horizontal="center" vertical="center" wrapText="1"/>
    </xf>
    <xf numFmtId="0" fontId="30" fillId="0" borderId="0" xfId="2" applyFont="1" applyFill="1" applyBorder="1" applyAlignment="1">
      <alignment horizontal="center" vertical="center" wrapText="1"/>
    </xf>
    <xf numFmtId="177" fontId="30" fillId="0" borderId="23" xfId="2" applyNumberFormat="1" applyFont="1" applyFill="1" applyBorder="1" applyAlignment="1">
      <alignment vertical="center"/>
    </xf>
    <xf numFmtId="177" fontId="25" fillId="0" borderId="0" xfId="2" applyNumberFormat="1" applyFont="1" applyFill="1" applyBorder="1" applyAlignment="1" applyProtection="1">
      <alignment horizontal="right" vertical="center"/>
    </xf>
    <xf numFmtId="177" fontId="6" fillId="0" borderId="40" xfId="2" applyNumberFormat="1" applyFont="1" applyFill="1" applyBorder="1" applyAlignment="1">
      <alignment vertical="center"/>
    </xf>
    <xf numFmtId="0" fontId="25" fillId="0" borderId="0" xfId="0" applyFont="1" applyFill="1" applyAlignment="1">
      <alignment horizontal="right" vertical="center" wrapText="1"/>
    </xf>
    <xf numFmtId="178" fontId="6" fillId="0" borderId="32" xfId="2" applyNumberFormat="1" applyFont="1" applyFill="1" applyBorder="1" applyAlignment="1" applyProtection="1">
      <alignment horizontal="center" vertical="center"/>
    </xf>
    <xf numFmtId="1" fontId="6" fillId="0" borderId="0" xfId="2" applyNumberFormat="1" applyFont="1" applyFill="1" applyBorder="1" applyAlignment="1" applyProtection="1">
      <alignment horizontal="center" vertical="center"/>
    </xf>
    <xf numFmtId="1" fontId="6" fillId="0" borderId="32" xfId="2" applyNumberFormat="1" applyFont="1" applyFill="1" applyBorder="1" applyAlignment="1" applyProtection="1">
      <alignment horizontal="center" vertical="center"/>
    </xf>
    <xf numFmtId="178" fontId="6" fillId="0" borderId="34" xfId="2" applyNumberFormat="1" applyFont="1" applyFill="1" applyBorder="1" applyAlignment="1" applyProtection="1">
      <alignment horizontal="center" vertical="center"/>
    </xf>
    <xf numFmtId="1" fontId="6" fillId="0" borderId="58" xfId="2" applyNumberFormat="1" applyFont="1" applyFill="1" applyBorder="1" applyAlignment="1" applyProtection="1">
      <alignment horizontal="center" vertical="center"/>
    </xf>
    <xf numFmtId="1" fontId="6" fillId="0" borderId="34" xfId="2" applyNumberFormat="1" applyFont="1" applyFill="1" applyBorder="1" applyAlignment="1" applyProtection="1">
      <alignment horizontal="center" vertical="center"/>
    </xf>
    <xf numFmtId="0" fontId="0" fillId="0" borderId="0" xfId="0" applyFill="1" applyBorder="1"/>
    <xf numFmtId="0" fontId="36" fillId="0" borderId="0" xfId="0" applyFont="1" applyAlignment="1">
      <alignment horizontal="center"/>
    </xf>
    <xf numFmtId="0" fontId="33" fillId="0" borderId="0" xfId="0" applyFont="1" applyFill="1" applyAlignment="1">
      <alignment horizontal="right" vertical="center"/>
    </xf>
    <xf numFmtId="0" fontId="33" fillId="0" borderId="0" xfId="0" applyFont="1" applyFill="1" applyBorder="1" applyAlignment="1">
      <alignment horizontal="right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/>
    </xf>
    <xf numFmtId="0" fontId="6" fillId="0" borderId="47" xfId="0" applyFont="1" applyBorder="1" applyAlignment="1">
      <alignment horizontal="center" vertical="center"/>
    </xf>
    <xf numFmtId="0" fontId="6" fillId="0" borderId="37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center" vertical="center" wrapText="1"/>
    </xf>
    <xf numFmtId="0" fontId="6" fillId="0" borderId="75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7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3" fillId="0" borderId="0" xfId="1" applyFont="1"/>
    <xf numFmtId="0" fontId="38" fillId="0" borderId="0" xfId="0" applyFont="1" applyBorder="1" applyAlignment="1">
      <alignment horizontal="left" vertical="center"/>
    </xf>
    <xf numFmtId="0" fontId="38" fillId="0" borderId="0" xfId="0" applyFont="1" applyBorder="1" applyAlignment="1">
      <alignment vertical="center"/>
    </xf>
    <xf numFmtId="0" fontId="38" fillId="0" borderId="0" xfId="0" applyFont="1" applyBorder="1" applyAlignment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177" fontId="6" fillId="9" borderId="0" xfId="2" applyNumberFormat="1" applyFont="1" applyFill="1" applyBorder="1" applyAlignment="1">
      <alignment vertical="center"/>
    </xf>
    <xf numFmtId="49" fontId="25" fillId="0" borderId="11" xfId="2" applyNumberFormat="1" applyFont="1" applyFill="1" applyBorder="1" applyAlignment="1">
      <alignment horizontal="center" vertical="center"/>
    </xf>
    <xf numFmtId="49" fontId="25" fillId="0" borderId="69" xfId="0" applyNumberFormat="1" applyFont="1" applyFill="1" applyBorder="1" applyAlignment="1">
      <alignment horizontal="center" vertical="center" wrapText="1"/>
    </xf>
    <xf numFmtId="49" fontId="6" fillId="0" borderId="16" xfId="0" applyNumberFormat="1" applyFont="1" applyFill="1" applyBorder="1" applyAlignment="1">
      <alignment horizontal="center" vertical="center" wrapText="1"/>
    </xf>
    <xf numFmtId="49" fontId="25" fillId="0" borderId="16" xfId="0" applyNumberFormat="1" applyFont="1" applyFill="1" applyBorder="1" applyAlignment="1">
      <alignment horizontal="center" vertical="center" wrapText="1"/>
    </xf>
    <xf numFmtId="49" fontId="25" fillId="0" borderId="69" xfId="2" applyNumberFormat="1" applyFont="1" applyFill="1" applyBorder="1" applyAlignment="1">
      <alignment horizontal="center" vertical="center" wrapText="1"/>
    </xf>
    <xf numFmtId="49" fontId="25" fillId="0" borderId="22" xfId="2" applyNumberFormat="1" applyFont="1" applyFill="1" applyBorder="1" applyAlignment="1">
      <alignment horizontal="center" vertical="center" wrapText="1"/>
    </xf>
    <xf numFmtId="1" fontId="25" fillId="0" borderId="12" xfId="2" applyNumberFormat="1" applyFont="1" applyFill="1" applyBorder="1" applyAlignment="1">
      <alignment horizontal="center" vertical="center" wrapText="1"/>
    </xf>
    <xf numFmtId="1" fontId="25" fillId="0" borderId="29" xfId="0" applyNumberFormat="1" applyFont="1" applyFill="1" applyBorder="1" applyAlignment="1">
      <alignment horizontal="center" vertical="center" wrapText="1"/>
    </xf>
    <xf numFmtId="1" fontId="25" fillId="0" borderId="29" xfId="2" applyNumberFormat="1" applyFont="1" applyFill="1" applyBorder="1" applyAlignment="1" applyProtection="1">
      <alignment horizontal="center" vertical="center"/>
    </xf>
    <xf numFmtId="1" fontId="25" fillId="0" borderId="17" xfId="2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15" fillId="0" borderId="0" xfId="0" applyFont="1" applyFill="1" applyAlignment="1">
      <alignment horizontal="center"/>
    </xf>
    <xf numFmtId="0" fontId="36" fillId="0" borderId="0" xfId="1" applyFont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36" fillId="0" borderId="0" xfId="0" applyFont="1" applyFill="1" applyBorder="1" applyAlignment="1">
      <alignment horizontal="left" wrapText="1"/>
    </xf>
    <xf numFmtId="0" fontId="43" fillId="0" borderId="0" xfId="1" applyFont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14" fillId="0" borderId="0" xfId="0" applyFont="1" applyFill="1" applyBorder="1" applyAlignment="1">
      <alignment horizontal="left" vertical="center"/>
    </xf>
    <xf numFmtId="0" fontId="6" fillId="0" borderId="26" xfId="0" applyFont="1" applyBorder="1" applyAlignment="1">
      <alignment horizontal="center" vertical="center" wrapText="1"/>
    </xf>
    <xf numFmtId="0" fontId="38" fillId="0" borderId="2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38" fillId="0" borderId="9" xfId="0" applyFont="1" applyBorder="1" applyAlignment="1">
      <alignment horizontal="center" vertical="center" wrapText="1"/>
    </xf>
    <xf numFmtId="0" fontId="36" fillId="0" borderId="0" xfId="0" applyFont="1" applyFill="1" applyAlignment="1">
      <alignment horizontal="left" wrapText="1"/>
    </xf>
    <xf numFmtId="0" fontId="17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 vertical="center" textRotation="90"/>
    </xf>
    <xf numFmtId="0" fontId="6" fillId="0" borderId="17" xfId="0" applyFont="1" applyBorder="1" applyAlignment="1">
      <alignment horizontal="center" vertical="center" textRotation="90"/>
    </xf>
    <xf numFmtId="0" fontId="6" fillId="0" borderId="33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76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 wrapText="1"/>
    </xf>
    <xf numFmtId="0" fontId="38" fillId="0" borderId="76" xfId="0" applyFont="1" applyBorder="1" applyAlignment="1">
      <alignment horizontal="center" vertical="center" wrapText="1"/>
    </xf>
    <xf numFmtId="0" fontId="9" fillId="0" borderId="0" xfId="0" applyFont="1" applyFill="1" applyAlignment="1">
      <alignment horizontal="left" vertical="top" wrapText="1"/>
    </xf>
    <xf numFmtId="0" fontId="44" fillId="0" borderId="0" xfId="0" applyFont="1" applyFill="1" applyAlignment="1">
      <alignment horizontal="left" wrapText="1"/>
    </xf>
    <xf numFmtId="0" fontId="45" fillId="0" borderId="0" xfId="0" applyFont="1" applyFill="1" applyAlignment="1">
      <alignment horizontal="left" wrapText="1"/>
    </xf>
    <xf numFmtId="0" fontId="25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top"/>
    </xf>
    <xf numFmtId="0" fontId="9" fillId="0" borderId="0" xfId="0" applyFont="1" applyFill="1" applyAlignment="1">
      <alignment vertical="top"/>
    </xf>
    <xf numFmtId="0" fontId="6" fillId="0" borderId="18" xfId="0" applyFont="1" applyFill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14" fillId="0" borderId="0" xfId="1" applyFont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9" fillId="0" borderId="1" xfId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22" fillId="0" borderId="1" xfId="0" applyFont="1" applyBorder="1" applyAlignment="1">
      <alignment wrapText="1"/>
    </xf>
    <xf numFmtId="49" fontId="13" fillId="0" borderId="15" xfId="1" applyNumberFormat="1" applyFont="1" applyFill="1" applyBorder="1" applyAlignment="1" applyProtection="1">
      <alignment horizontal="left" vertical="center" wrapText="1"/>
      <protection locked="0"/>
    </xf>
    <xf numFmtId="49" fontId="13" fillId="0" borderId="27" xfId="1" applyNumberFormat="1" applyFont="1" applyFill="1" applyBorder="1" applyAlignment="1" applyProtection="1">
      <alignment horizontal="left" vertical="center" wrapText="1"/>
      <protection locked="0"/>
    </xf>
    <xf numFmtId="49" fontId="13" fillId="0" borderId="16" xfId="1" applyNumberFormat="1" applyFont="1" applyFill="1" applyBorder="1" applyAlignment="1" applyProtection="1">
      <alignment horizontal="left" vertical="center" wrapText="1"/>
      <protection locked="0"/>
    </xf>
    <xf numFmtId="0" fontId="22" fillId="0" borderId="15" xfId="0" applyFont="1" applyFill="1" applyBorder="1" applyAlignment="1">
      <alignment horizontal="center" vertical="center" wrapText="1"/>
    </xf>
    <xf numFmtId="0" fontId="22" fillId="0" borderId="27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49" fontId="14" fillId="0" borderId="5" xfId="1" applyNumberFormat="1" applyFont="1" applyBorder="1" applyAlignment="1">
      <alignment horizontal="center" vertical="center" wrapText="1"/>
    </xf>
    <xf numFmtId="49" fontId="14" fillId="0" borderId="41" xfId="1" applyNumberFormat="1" applyFont="1" applyBorder="1" applyAlignment="1">
      <alignment horizontal="center" vertical="center" wrapText="1"/>
    </xf>
    <xf numFmtId="49" fontId="14" fillId="0" borderId="69" xfId="1" applyNumberFormat="1" applyFont="1" applyBorder="1" applyAlignment="1">
      <alignment horizontal="center" vertical="center" wrapText="1"/>
    </xf>
    <xf numFmtId="49" fontId="14" fillId="0" borderId="70" xfId="1" applyNumberFormat="1" applyFont="1" applyBorder="1" applyAlignment="1">
      <alignment horizontal="center" vertical="center" wrapText="1"/>
    </xf>
    <xf numFmtId="49" fontId="14" fillId="0" borderId="0" xfId="1" applyNumberFormat="1" applyFont="1" applyBorder="1" applyAlignment="1">
      <alignment horizontal="center" vertical="center" wrapText="1"/>
    </xf>
    <xf numFmtId="49" fontId="14" fillId="0" borderId="58" xfId="1" applyNumberFormat="1" applyFont="1" applyBorder="1" applyAlignment="1">
      <alignment horizontal="center" vertical="center" wrapText="1"/>
    </xf>
    <xf numFmtId="49" fontId="14" fillId="0" borderId="38" xfId="1" applyNumberFormat="1" applyFont="1" applyBorder="1" applyAlignment="1">
      <alignment horizontal="center" vertical="center" wrapText="1"/>
    </xf>
    <xf numFmtId="49" fontId="14" fillId="0" borderId="46" xfId="1" applyNumberFormat="1" applyFont="1" applyBorder="1" applyAlignment="1">
      <alignment horizontal="center" vertical="center" wrapText="1"/>
    </xf>
    <xf numFmtId="49" fontId="14" fillId="0" borderId="75" xfId="1" applyNumberFormat="1" applyFont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 wrapText="1"/>
    </xf>
    <xf numFmtId="0" fontId="14" fillId="0" borderId="41" xfId="1" applyFont="1" applyBorder="1" applyAlignment="1">
      <alignment horizontal="center" vertical="center" wrapText="1"/>
    </xf>
    <xf numFmtId="0" fontId="14" fillId="0" borderId="69" xfId="1" applyFont="1" applyBorder="1" applyAlignment="1">
      <alignment horizontal="center" vertical="center" wrapText="1"/>
    </xf>
    <xf numFmtId="0" fontId="14" fillId="0" borderId="70" xfId="1" applyFont="1" applyBorder="1" applyAlignment="1">
      <alignment horizontal="center" vertical="center" wrapText="1"/>
    </xf>
    <xf numFmtId="0" fontId="14" fillId="0" borderId="0" xfId="1" applyFont="1" applyBorder="1" applyAlignment="1">
      <alignment horizontal="center" vertical="center" wrapText="1"/>
    </xf>
    <xf numFmtId="0" fontId="14" fillId="0" borderId="58" xfId="1" applyFont="1" applyBorder="1" applyAlignment="1">
      <alignment horizontal="center" vertical="center" wrapText="1"/>
    </xf>
    <xf numFmtId="0" fontId="14" fillId="0" borderId="38" xfId="1" applyFont="1" applyBorder="1" applyAlignment="1">
      <alignment horizontal="center" vertical="center" wrapText="1"/>
    </xf>
    <xf numFmtId="0" fontId="14" fillId="0" borderId="46" xfId="1" applyFont="1" applyBorder="1" applyAlignment="1">
      <alignment horizontal="center" vertical="center" wrapText="1"/>
    </xf>
    <xf numFmtId="0" fontId="14" fillId="0" borderId="75" xfId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14" fillId="0" borderId="69" xfId="0" applyFont="1" applyBorder="1" applyAlignment="1">
      <alignment horizontal="center" vertical="center" wrapText="1"/>
    </xf>
    <xf numFmtId="0" fontId="14" fillId="0" borderId="70" xfId="0" applyFont="1" applyBorder="1" applyAlignment="1">
      <alignment horizontal="center" vertical="center" wrapText="1"/>
    </xf>
    <xf numFmtId="0" fontId="14" fillId="0" borderId="58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4" fillId="0" borderId="75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 wrapText="1"/>
    </xf>
    <xf numFmtId="0" fontId="18" fillId="0" borderId="1" xfId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40" fillId="0" borderId="1" xfId="0" applyFont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5" xfId="1" applyFont="1" applyFill="1" applyBorder="1" applyAlignment="1">
      <alignment horizontal="center" vertical="center" wrapText="1"/>
    </xf>
    <xf numFmtId="0" fontId="22" fillId="0" borderId="41" xfId="1" applyFont="1" applyFill="1" applyBorder="1" applyAlignment="1">
      <alignment horizontal="center" vertical="center" wrapText="1"/>
    </xf>
    <xf numFmtId="0" fontId="22" fillId="0" borderId="69" xfId="1" applyFont="1" applyFill="1" applyBorder="1" applyAlignment="1">
      <alignment horizontal="center" vertical="center" wrapText="1"/>
    </xf>
    <xf numFmtId="0" fontId="22" fillId="0" borderId="70" xfId="1" applyFont="1" applyFill="1" applyBorder="1" applyAlignment="1">
      <alignment horizontal="center" vertical="center" wrapText="1"/>
    </xf>
    <xf numFmtId="0" fontId="22" fillId="0" borderId="0" xfId="1" applyFont="1" applyFill="1" applyBorder="1" applyAlignment="1">
      <alignment horizontal="center" vertical="center" wrapText="1"/>
    </xf>
    <xf numFmtId="0" fontId="22" fillId="0" borderId="58" xfId="1" applyFont="1" applyFill="1" applyBorder="1" applyAlignment="1">
      <alignment horizontal="center" vertical="center" wrapText="1"/>
    </xf>
    <xf numFmtId="0" fontId="22" fillId="0" borderId="38" xfId="1" applyFont="1" applyFill="1" applyBorder="1" applyAlignment="1">
      <alignment horizontal="center" vertical="center" wrapText="1"/>
    </xf>
    <xf numFmtId="0" fontId="22" fillId="0" borderId="46" xfId="1" applyFont="1" applyFill="1" applyBorder="1" applyAlignment="1">
      <alignment horizontal="center" vertical="center" wrapText="1"/>
    </xf>
    <xf numFmtId="0" fontId="22" fillId="0" borderId="75" xfId="1" applyFont="1" applyFill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 vertical="center" wrapText="1"/>
    </xf>
    <xf numFmtId="49" fontId="22" fillId="0" borderId="5" xfId="1" applyNumberFormat="1" applyFont="1" applyBorder="1" applyAlignment="1">
      <alignment horizontal="left" vertical="center" wrapText="1"/>
    </xf>
    <xf numFmtId="0" fontId="46" fillId="0" borderId="41" xfId="0" applyFont="1" applyBorder="1" applyAlignment="1">
      <alignment vertical="center" wrapText="1"/>
    </xf>
    <xf numFmtId="0" fontId="46" fillId="0" borderId="69" xfId="0" applyFont="1" applyBorder="1" applyAlignment="1">
      <alignment vertical="center" wrapText="1"/>
    </xf>
    <xf numFmtId="0" fontId="46" fillId="0" borderId="38" xfId="0" applyFont="1" applyBorder="1" applyAlignment="1">
      <alignment vertical="center" wrapText="1"/>
    </xf>
    <xf numFmtId="0" fontId="46" fillId="0" borderId="46" xfId="0" applyFont="1" applyBorder="1" applyAlignment="1">
      <alignment vertical="center" wrapText="1"/>
    </xf>
    <xf numFmtId="0" fontId="46" fillId="0" borderId="75" xfId="0" applyFont="1" applyBorder="1" applyAlignment="1">
      <alignment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46" fillId="0" borderId="41" xfId="0" applyFont="1" applyBorder="1" applyAlignment="1">
      <alignment horizontal="center" vertical="center" wrapText="1"/>
    </xf>
    <xf numFmtId="0" fontId="46" fillId="0" borderId="69" xfId="0" applyFont="1" applyBorder="1" applyAlignment="1">
      <alignment horizontal="center" vertical="center" wrapText="1"/>
    </xf>
    <xf numFmtId="0" fontId="46" fillId="0" borderId="38" xfId="0" applyFont="1" applyBorder="1" applyAlignment="1">
      <alignment horizontal="center" vertical="center" wrapText="1"/>
    </xf>
    <xf numFmtId="0" fontId="46" fillId="0" borderId="46" xfId="0" applyFont="1" applyBorder="1" applyAlignment="1">
      <alignment horizontal="center" vertical="center" wrapText="1"/>
    </xf>
    <xf numFmtId="0" fontId="46" fillId="0" borderId="75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49" fontId="22" fillId="0" borderId="15" xfId="1" applyNumberFormat="1" applyFont="1" applyBorder="1" applyAlignment="1">
      <alignment horizontal="left" vertical="center" wrapText="1"/>
    </xf>
    <xf numFmtId="0" fontId="38" fillId="0" borderId="27" xfId="0" applyFont="1" applyBorder="1" applyAlignment="1">
      <alignment vertical="center" wrapText="1"/>
    </xf>
    <xf numFmtId="0" fontId="38" fillId="0" borderId="16" xfId="0" applyFont="1" applyBorder="1" applyAlignment="1">
      <alignment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" xfId="1" applyFont="1" applyFill="1" applyBorder="1" applyAlignment="1">
      <alignment horizontal="center" vertical="center" wrapText="1"/>
    </xf>
    <xf numFmtId="0" fontId="22" fillId="0" borderId="77" xfId="0" applyFont="1" applyFill="1" applyBorder="1" applyAlignment="1">
      <alignment horizontal="center" vertical="center" wrapText="1"/>
    </xf>
    <xf numFmtId="0" fontId="27" fillId="0" borderId="78" xfId="0" applyFont="1" applyFill="1" applyBorder="1" applyAlignment="1">
      <alignment horizontal="center" vertical="center" wrapText="1"/>
    </xf>
    <xf numFmtId="0" fontId="27" fillId="0" borderId="80" xfId="0" applyFont="1" applyFill="1" applyBorder="1" applyAlignment="1">
      <alignment horizontal="center" vertical="center" wrapText="1"/>
    </xf>
    <xf numFmtId="49" fontId="22" fillId="0" borderId="15" xfId="1" applyNumberFormat="1" applyFont="1" applyBorder="1" applyAlignment="1" applyProtection="1">
      <alignment horizontal="left" vertical="center" wrapText="1"/>
      <protection locked="0"/>
    </xf>
    <xf numFmtId="49" fontId="22" fillId="0" borderId="27" xfId="1" applyNumberFormat="1" applyFont="1" applyBorder="1" applyAlignment="1" applyProtection="1">
      <alignment horizontal="left" vertical="center" wrapText="1"/>
      <protection locked="0"/>
    </xf>
    <xf numFmtId="49" fontId="22" fillId="0" borderId="16" xfId="1" applyNumberFormat="1" applyFont="1" applyBorder="1" applyAlignment="1" applyProtection="1">
      <alignment horizontal="left" vertical="center" wrapText="1"/>
      <protection locked="0"/>
    </xf>
    <xf numFmtId="0" fontId="22" fillId="0" borderId="41" xfId="0" applyFont="1" applyBorder="1" applyAlignment="1">
      <alignment horizontal="center" vertical="center" wrapText="1"/>
    </xf>
    <xf numFmtId="0" fontId="22" fillId="0" borderId="69" xfId="0" applyFont="1" applyBorder="1" applyAlignment="1">
      <alignment horizontal="center" vertical="center" wrapText="1"/>
    </xf>
    <xf numFmtId="0" fontId="27" fillId="0" borderId="41" xfId="0" applyFont="1" applyBorder="1" applyAlignment="1">
      <alignment horizontal="center" vertical="center" wrapText="1"/>
    </xf>
    <xf numFmtId="0" fontId="27" fillId="0" borderId="69" xfId="0" applyFont="1" applyBorder="1" applyAlignment="1">
      <alignment horizontal="center" vertical="center" wrapText="1"/>
    </xf>
    <xf numFmtId="0" fontId="27" fillId="0" borderId="38" xfId="0" applyFont="1" applyBorder="1" applyAlignment="1">
      <alignment horizontal="center" vertical="center" wrapText="1"/>
    </xf>
    <xf numFmtId="0" fontId="27" fillId="0" borderId="46" xfId="0" applyFont="1" applyBorder="1" applyAlignment="1">
      <alignment horizontal="center" vertical="center" wrapText="1"/>
    </xf>
    <xf numFmtId="0" fontId="27" fillId="0" borderId="75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0" fillId="0" borderId="41" xfId="0" applyBorder="1" applyAlignment="1">
      <alignment vertical="center" wrapText="1"/>
    </xf>
    <xf numFmtId="0" fontId="0" fillId="0" borderId="69" xfId="0" applyBorder="1" applyAlignment="1">
      <alignment vertical="center" wrapText="1"/>
    </xf>
    <xf numFmtId="0" fontId="0" fillId="0" borderId="38" xfId="0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75" xfId="0" applyBorder="1" applyAlignment="1">
      <alignment vertical="center" wrapText="1"/>
    </xf>
    <xf numFmtId="0" fontId="22" fillId="0" borderId="84" xfId="0" applyFont="1" applyBorder="1" applyAlignment="1">
      <alignment horizontal="center" wrapText="1"/>
    </xf>
    <xf numFmtId="0" fontId="20" fillId="0" borderId="83" xfId="0" applyFont="1" applyBorder="1" applyAlignment="1">
      <alignment horizontal="center" wrapText="1"/>
    </xf>
    <xf numFmtId="0" fontId="20" fillId="0" borderId="78" xfId="0" applyFont="1" applyFill="1" applyBorder="1" applyAlignment="1">
      <alignment horizontal="center" vertical="center" wrapText="1"/>
    </xf>
    <xf numFmtId="0" fontId="20" fillId="0" borderId="79" xfId="0" applyFont="1" applyFill="1" applyBorder="1" applyAlignment="1">
      <alignment horizontal="center" vertical="center" wrapText="1"/>
    </xf>
    <xf numFmtId="0" fontId="22" fillId="0" borderId="82" xfId="0" applyFont="1" applyFill="1" applyBorder="1" applyAlignment="1">
      <alignment horizontal="center" vertical="center" wrapText="1"/>
    </xf>
    <xf numFmtId="0" fontId="20" fillId="0" borderId="42" xfId="0" applyFont="1" applyFill="1" applyBorder="1" applyAlignment="1">
      <alignment horizontal="center" vertical="center" wrapText="1"/>
    </xf>
    <xf numFmtId="0" fontId="20" fillId="0" borderId="83" xfId="0" applyFont="1" applyFill="1" applyBorder="1" applyAlignment="1">
      <alignment horizontal="center" vertical="center" wrapText="1"/>
    </xf>
    <xf numFmtId="0" fontId="22" fillId="0" borderId="82" xfId="0" applyFont="1" applyBorder="1" applyAlignment="1">
      <alignment horizontal="center" vertical="center" wrapText="1"/>
    </xf>
    <xf numFmtId="0" fontId="27" fillId="0" borderId="42" xfId="0" applyFont="1" applyBorder="1" applyAlignment="1">
      <alignment horizontal="center" vertical="center" wrapText="1"/>
    </xf>
    <xf numFmtId="0" fontId="27" fillId="0" borderId="83" xfId="0" applyFont="1" applyBorder="1" applyAlignment="1">
      <alignment horizontal="center" vertical="center" wrapText="1"/>
    </xf>
    <xf numFmtId="0" fontId="22" fillId="0" borderId="15" xfId="1" applyFont="1" applyFill="1" applyBorder="1" applyAlignment="1">
      <alignment horizontal="center" vertical="center" wrapText="1"/>
    </xf>
    <xf numFmtId="0" fontId="22" fillId="0" borderId="27" xfId="0" applyFont="1" applyFill="1" applyBorder="1" applyAlignment="1">
      <alignment vertical="center" wrapText="1"/>
    </xf>
    <xf numFmtId="0" fontId="22" fillId="0" borderId="16" xfId="0" applyFont="1" applyFill="1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22" fillId="0" borderId="7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58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75" xfId="0" applyFont="1" applyBorder="1" applyAlignment="1">
      <alignment horizontal="center" vertical="center" wrapText="1"/>
    </xf>
    <xf numFmtId="0" fontId="22" fillId="0" borderId="82" xfId="0" applyNumberFormat="1" applyFont="1" applyFill="1" applyBorder="1" applyAlignment="1">
      <alignment horizontal="center" vertical="center" wrapText="1"/>
    </xf>
    <xf numFmtId="0" fontId="27" fillId="0" borderId="42" xfId="0" applyFont="1" applyFill="1" applyBorder="1" applyAlignment="1">
      <alignment horizontal="center" vertical="center" wrapText="1"/>
    </xf>
    <xf numFmtId="0" fontId="27" fillId="0" borderId="83" xfId="0" applyFont="1" applyFill="1" applyBorder="1" applyAlignment="1">
      <alignment horizontal="center" vertical="center" wrapText="1"/>
    </xf>
    <xf numFmtId="1" fontId="22" fillId="0" borderId="82" xfId="0" applyNumberFormat="1" applyFont="1" applyBorder="1" applyAlignment="1">
      <alignment horizontal="center" vertical="center" wrapText="1"/>
    </xf>
    <xf numFmtId="1" fontId="20" fillId="0" borderId="42" xfId="0" applyNumberFormat="1" applyFont="1" applyBorder="1" applyAlignment="1">
      <alignment horizontal="center" vertical="center" wrapText="1"/>
    </xf>
    <xf numFmtId="1" fontId="20" fillId="0" borderId="83" xfId="0" applyNumberFormat="1" applyFont="1" applyBorder="1" applyAlignment="1">
      <alignment horizontal="center" vertical="center" wrapText="1"/>
    </xf>
    <xf numFmtId="0" fontId="22" fillId="0" borderId="15" xfId="1" applyFont="1" applyBorder="1" applyAlignment="1">
      <alignment horizontal="center" vertical="center" wrapText="1"/>
    </xf>
    <xf numFmtId="0" fontId="22" fillId="0" borderId="27" xfId="0" applyFont="1" applyBorder="1" applyAlignment="1">
      <alignment vertical="center" wrapText="1"/>
    </xf>
    <xf numFmtId="0" fontId="22" fillId="0" borderId="16" xfId="0" applyFont="1" applyBorder="1" applyAlignment="1">
      <alignment vertical="center" wrapText="1"/>
    </xf>
    <xf numFmtId="0" fontId="22" fillId="0" borderId="84" xfId="0" applyFont="1" applyBorder="1" applyAlignment="1">
      <alignment horizontal="center" vertical="center" wrapText="1"/>
    </xf>
    <xf numFmtId="0" fontId="20" fillId="0" borderId="83" xfId="0" applyFont="1" applyBorder="1" applyAlignment="1">
      <alignment horizontal="center" vertical="center" wrapText="1"/>
    </xf>
    <xf numFmtId="0" fontId="22" fillId="0" borderId="77" xfId="0" applyFont="1" applyBorder="1" applyAlignment="1">
      <alignment horizontal="center" vertical="center" wrapText="1"/>
    </xf>
    <xf numFmtId="0" fontId="20" fillId="0" borderId="78" xfId="0" applyFont="1" applyBorder="1" applyAlignment="1">
      <alignment horizontal="center" vertical="center" wrapText="1"/>
    </xf>
    <xf numFmtId="0" fontId="20" fillId="0" borderId="79" xfId="0" applyFont="1" applyBorder="1" applyAlignment="1">
      <alignment horizontal="center" vertical="center" wrapText="1"/>
    </xf>
    <xf numFmtId="0" fontId="20" fillId="0" borderId="42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left" vertical="center" wrapText="1"/>
    </xf>
    <xf numFmtId="0" fontId="35" fillId="0" borderId="27" xfId="0" applyFont="1" applyBorder="1" applyAlignment="1">
      <alignment vertical="center" wrapText="1"/>
    </xf>
    <xf numFmtId="0" fontId="35" fillId="0" borderId="16" xfId="0" applyFont="1" applyBorder="1" applyAlignment="1">
      <alignment vertical="center" wrapText="1"/>
    </xf>
    <xf numFmtId="0" fontId="14" fillId="0" borderId="15" xfId="1" applyFont="1" applyFill="1" applyBorder="1" applyAlignment="1">
      <alignment horizontal="center" vertical="center" wrapText="1"/>
    </xf>
    <xf numFmtId="0" fontId="22" fillId="0" borderId="81" xfId="0" applyFont="1" applyBorder="1" applyAlignment="1">
      <alignment horizontal="center" wrapText="1"/>
    </xf>
    <xf numFmtId="0" fontId="20" fillId="0" borderId="79" xfId="0" applyFont="1" applyBorder="1" applyAlignment="1">
      <alignment horizontal="center" wrapText="1"/>
    </xf>
    <xf numFmtId="0" fontId="27" fillId="0" borderId="79" xfId="0" applyFont="1" applyFill="1" applyBorder="1" applyAlignment="1">
      <alignment horizontal="center" vertical="center" wrapText="1"/>
    </xf>
    <xf numFmtId="0" fontId="20" fillId="0" borderId="41" xfId="0" applyFont="1" applyBorder="1" applyAlignment="1">
      <alignment horizontal="center" vertical="center" wrapText="1"/>
    </xf>
    <xf numFmtId="0" fontId="20" fillId="0" borderId="69" xfId="0" applyFont="1" applyBorder="1" applyAlignment="1">
      <alignment horizontal="center" vertical="center" wrapText="1"/>
    </xf>
    <xf numFmtId="0" fontId="20" fillId="0" borderId="7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58" xfId="0" applyFont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 wrapText="1"/>
    </xf>
    <xf numFmtId="0" fontId="20" fillId="0" borderId="46" xfId="0" applyFont="1" applyBorder="1" applyAlignment="1">
      <alignment horizontal="center" vertical="center" wrapText="1"/>
    </xf>
    <xf numFmtId="0" fontId="20" fillId="0" borderId="75" xfId="0" applyFont="1" applyBorder="1" applyAlignment="1">
      <alignment horizontal="center" vertical="center" wrapText="1"/>
    </xf>
    <xf numFmtId="0" fontId="18" fillId="0" borderId="5" xfId="1" applyFont="1" applyBorder="1" applyAlignment="1">
      <alignment horizontal="center" vertical="center" wrapText="1"/>
    </xf>
    <xf numFmtId="0" fontId="26" fillId="0" borderId="41" xfId="0" applyFont="1" applyBorder="1" applyAlignment="1">
      <alignment horizontal="center" vertical="center" wrapText="1"/>
    </xf>
    <xf numFmtId="0" fontId="26" fillId="0" borderId="69" xfId="0" applyFont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58" xfId="0" applyFont="1" applyBorder="1" applyAlignment="1">
      <alignment horizontal="center" vertical="center" wrapText="1"/>
    </xf>
    <xf numFmtId="0" fontId="26" fillId="0" borderId="38" xfId="0" applyFont="1" applyBorder="1" applyAlignment="1">
      <alignment horizontal="center" vertical="center" wrapText="1"/>
    </xf>
    <xf numFmtId="0" fontId="26" fillId="0" borderId="46" xfId="0" applyFont="1" applyBorder="1" applyAlignment="1">
      <alignment horizontal="center" vertical="center" wrapText="1"/>
    </xf>
    <xf numFmtId="0" fontId="26" fillId="0" borderId="75" xfId="0" applyFont="1" applyBorder="1" applyAlignment="1">
      <alignment horizontal="center" vertical="center" wrapText="1"/>
    </xf>
    <xf numFmtId="0" fontId="20" fillId="0" borderId="41" xfId="0" applyFont="1" applyBorder="1" applyAlignment="1">
      <alignment wrapText="1"/>
    </xf>
    <xf numFmtId="0" fontId="20" fillId="0" borderId="69" xfId="0" applyFont="1" applyBorder="1" applyAlignment="1">
      <alignment wrapText="1"/>
    </xf>
    <xf numFmtId="0" fontId="20" fillId="0" borderId="70" xfId="0" applyFont="1" applyBorder="1" applyAlignment="1">
      <alignment wrapText="1"/>
    </xf>
    <xf numFmtId="0" fontId="20" fillId="0" borderId="0" xfId="0" applyFont="1" applyAlignment="1">
      <alignment wrapText="1"/>
    </xf>
    <xf numFmtId="0" fontId="20" fillId="0" borderId="58" xfId="0" applyFont="1" applyBorder="1" applyAlignment="1">
      <alignment wrapText="1"/>
    </xf>
    <xf numFmtId="0" fontId="20" fillId="0" borderId="38" xfId="0" applyFont="1" applyBorder="1" applyAlignment="1">
      <alignment wrapText="1"/>
    </xf>
    <xf numFmtId="0" fontId="20" fillId="0" borderId="46" xfId="0" applyFont="1" applyBorder="1" applyAlignment="1">
      <alignment wrapText="1"/>
    </xf>
    <xf numFmtId="0" fontId="20" fillId="0" borderId="75" xfId="0" applyFont="1" applyBorder="1" applyAlignment="1">
      <alignment wrapText="1"/>
    </xf>
    <xf numFmtId="1" fontId="22" fillId="0" borderId="15" xfId="0" applyNumberFormat="1" applyFont="1" applyFill="1" applyBorder="1" applyAlignment="1">
      <alignment horizontal="center" vertical="center" wrapText="1"/>
    </xf>
    <xf numFmtId="1" fontId="27" fillId="0" borderId="27" xfId="0" applyNumberFormat="1" applyFont="1" applyFill="1" applyBorder="1" applyAlignment="1">
      <alignment horizontal="center" vertical="center" wrapText="1"/>
    </xf>
    <xf numFmtId="1" fontId="27" fillId="0" borderId="16" xfId="0" applyNumberFormat="1" applyFont="1" applyFill="1" applyBorder="1" applyAlignment="1">
      <alignment horizontal="center" vertical="center" wrapText="1"/>
    </xf>
    <xf numFmtId="0" fontId="20" fillId="0" borderId="41" xfId="0" applyFont="1" applyBorder="1" applyAlignment="1">
      <alignment vertical="center" wrapText="1"/>
    </xf>
    <xf numFmtId="0" fontId="20" fillId="0" borderId="38" xfId="0" applyFont="1" applyBorder="1" applyAlignment="1">
      <alignment vertical="center" wrapText="1"/>
    </xf>
    <xf numFmtId="0" fontId="20" fillId="0" borderId="46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69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75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4" fillId="0" borderId="0" xfId="0" applyFont="1" applyBorder="1" applyAlignment="1">
      <alignment horizontal="center" wrapText="1"/>
    </xf>
    <xf numFmtId="0" fontId="20" fillId="0" borderId="1" xfId="0" applyFont="1" applyBorder="1" applyAlignment="1">
      <alignment wrapText="1"/>
    </xf>
    <xf numFmtId="0" fontId="6" fillId="0" borderId="7" xfId="0" applyFont="1" applyBorder="1" applyAlignment="1">
      <alignment horizontal="center" vertical="center" textRotation="90"/>
    </xf>
    <xf numFmtId="0" fontId="6" fillId="0" borderId="18" xfId="0" applyFont="1" applyBorder="1" applyAlignment="1">
      <alignment horizontal="center" vertical="center" textRotation="90"/>
    </xf>
    <xf numFmtId="0" fontId="0" fillId="0" borderId="26" xfId="0" applyBorder="1" applyAlignment="1">
      <alignment horizontal="center" vertical="center" wrapText="1"/>
    </xf>
    <xf numFmtId="0" fontId="25" fillId="0" borderId="5" xfId="1" applyFont="1" applyBorder="1" applyAlignment="1">
      <alignment horizontal="center" vertical="center" wrapText="1"/>
    </xf>
    <xf numFmtId="0" fontId="25" fillId="0" borderId="41" xfId="1" applyFont="1" applyBorder="1" applyAlignment="1">
      <alignment horizontal="center" vertical="center" wrapText="1"/>
    </xf>
    <xf numFmtId="0" fontId="25" fillId="0" borderId="69" xfId="1" applyFont="1" applyBorder="1" applyAlignment="1">
      <alignment horizontal="center" vertical="center" wrapText="1"/>
    </xf>
    <xf numFmtId="0" fontId="25" fillId="0" borderId="70" xfId="1" applyFont="1" applyBorder="1" applyAlignment="1">
      <alignment horizontal="center" vertical="center" wrapText="1"/>
    </xf>
    <xf numFmtId="0" fontId="25" fillId="0" borderId="0" xfId="1" applyFont="1" applyBorder="1" applyAlignment="1">
      <alignment horizontal="center" vertical="center" wrapText="1"/>
    </xf>
    <xf numFmtId="0" fontId="25" fillId="0" borderId="58" xfId="1" applyFont="1" applyBorder="1" applyAlignment="1">
      <alignment horizontal="center" vertical="center" wrapText="1"/>
    </xf>
    <xf numFmtId="0" fontId="25" fillId="0" borderId="38" xfId="1" applyFont="1" applyBorder="1" applyAlignment="1">
      <alignment horizontal="center" vertical="center" wrapText="1"/>
    </xf>
    <xf numFmtId="0" fontId="25" fillId="0" borderId="46" xfId="1" applyFont="1" applyBorder="1" applyAlignment="1">
      <alignment horizontal="center" vertical="center" wrapText="1"/>
    </xf>
    <xf numFmtId="0" fontId="25" fillId="0" borderId="75" xfId="1" applyFont="1" applyBorder="1" applyAlignment="1">
      <alignment horizontal="center" vertical="center" wrapText="1"/>
    </xf>
    <xf numFmtId="0" fontId="24" fillId="0" borderId="5" xfId="1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wrapText="1"/>
    </xf>
    <xf numFmtId="0" fontId="10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4" fillId="0" borderId="0" xfId="0" applyFont="1" applyBorder="1" applyAlignment="1">
      <alignment horizontal="left" vertical="center"/>
    </xf>
    <xf numFmtId="0" fontId="0" fillId="0" borderId="7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9" fillId="0" borderId="0" xfId="0" applyFont="1" applyBorder="1" applyAlignment="1">
      <alignment horizontal="left" vertical="top" wrapText="1"/>
    </xf>
    <xf numFmtId="0" fontId="16" fillId="0" borderId="0" xfId="0" applyFont="1" applyAlignment="1">
      <alignment vertical="top" wrapText="1"/>
    </xf>
    <xf numFmtId="0" fontId="11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25" fillId="0" borderId="24" xfId="2" applyFont="1" applyFill="1" applyBorder="1" applyAlignment="1">
      <alignment horizontal="center" vertical="center" wrapText="1"/>
    </xf>
    <xf numFmtId="0" fontId="25" fillId="0" borderId="35" xfId="2" applyFont="1" applyFill="1" applyBorder="1" applyAlignment="1">
      <alignment horizontal="center" vertical="center" wrapText="1"/>
    </xf>
    <xf numFmtId="0" fontId="25" fillId="0" borderId="25" xfId="2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right" vertical="center"/>
    </xf>
    <xf numFmtId="0" fontId="33" fillId="0" borderId="0" xfId="0" applyFont="1" applyFill="1" applyAlignment="1">
      <alignment horizontal="right" vertical="center"/>
    </xf>
    <xf numFmtId="0" fontId="25" fillId="0" borderId="0" xfId="0" applyFont="1" applyFill="1" applyBorder="1" applyAlignment="1" applyProtection="1">
      <alignment horizontal="right" vertical="center"/>
    </xf>
    <xf numFmtId="0" fontId="33" fillId="0" borderId="0" xfId="0" applyFont="1" applyFill="1" applyBorder="1" applyAlignment="1">
      <alignment horizontal="right" vertical="center"/>
    </xf>
    <xf numFmtId="0" fontId="25" fillId="0" borderId="46" xfId="0" applyFont="1" applyFill="1" applyBorder="1" applyAlignment="1">
      <alignment horizontal="right" vertical="center"/>
    </xf>
    <xf numFmtId="0" fontId="33" fillId="0" borderId="46" xfId="0" applyFont="1" applyFill="1" applyBorder="1" applyAlignment="1">
      <alignment horizontal="right" vertical="center"/>
    </xf>
    <xf numFmtId="17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2" fontId="2" fillId="0" borderId="7" xfId="0" applyNumberFormat="1" applyFont="1" applyFill="1" applyBorder="1" applyAlignment="1" applyProtection="1">
      <alignment horizontal="left" vertical="center" wrapText="1"/>
    </xf>
    <xf numFmtId="172" fontId="2" fillId="0" borderId="13" xfId="0" applyNumberFormat="1" applyFont="1" applyFill="1" applyBorder="1" applyAlignment="1" applyProtection="1">
      <alignment horizontal="left" vertical="center" wrapText="1"/>
    </xf>
    <xf numFmtId="172" fontId="3" fillId="0" borderId="8" xfId="0" applyNumberFormat="1" applyFont="1" applyFill="1" applyBorder="1" applyAlignment="1" applyProtection="1">
      <alignment horizontal="center" vertical="center" textRotation="90" wrapText="1"/>
    </xf>
    <xf numFmtId="172" fontId="3" fillId="0" borderId="1" xfId="0" applyNumberFormat="1" applyFont="1" applyFill="1" applyBorder="1" applyAlignment="1" applyProtection="1">
      <alignment horizontal="center" vertical="center" textRotation="90" wrapText="1"/>
    </xf>
    <xf numFmtId="172" fontId="2" fillId="0" borderId="1" xfId="0" applyNumberFormat="1" applyFont="1" applyFill="1" applyBorder="1" applyAlignment="1" applyProtection="1">
      <alignment horizontal="left" vertical="center" wrapText="1"/>
    </xf>
    <xf numFmtId="172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2" fontId="3" fillId="0" borderId="8" xfId="0" applyNumberFormat="1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72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2" fontId="3" fillId="0" borderId="9" xfId="0" applyNumberFormat="1" applyFont="1" applyFill="1" applyBorder="1" applyAlignment="1" applyProtection="1">
      <alignment horizontal="center" vertical="center" textRotation="90" wrapText="1"/>
    </xf>
    <xf numFmtId="172" fontId="3" fillId="0" borderId="14" xfId="0" applyNumberFormat="1" applyFont="1" applyFill="1" applyBorder="1" applyAlignment="1" applyProtection="1">
      <alignment horizontal="center" vertical="center" textRotation="90" wrapText="1"/>
    </xf>
    <xf numFmtId="0" fontId="25" fillId="8" borderId="0" xfId="0" applyFont="1" applyFill="1" applyAlignment="1">
      <alignment horizontal="center" wrapText="1"/>
    </xf>
    <xf numFmtId="177" fontId="18" fillId="0" borderId="85" xfId="2" applyNumberFormat="1" applyFont="1" applyFill="1" applyBorder="1" applyAlignment="1">
      <alignment horizontal="center" vertical="center" wrapText="1"/>
    </xf>
    <xf numFmtId="0" fontId="26" fillId="0" borderId="66" xfId="0" applyFont="1" applyFill="1" applyBorder="1" applyAlignment="1">
      <alignment horizontal="center" vertical="center" wrapText="1"/>
    </xf>
    <xf numFmtId="0" fontId="26" fillId="0" borderId="86" xfId="0" applyFont="1" applyFill="1" applyBorder="1" applyAlignment="1">
      <alignment horizontal="center" vertical="center" wrapText="1"/>
    </xf>
    <xf numFmtId="0" fontId="6" fillId="0" borderId="51" xfId="2" applyFont="1" applyFill="1" applyBorder="1" applyAlignment="1">
      <alignment horizontal="center" vertical="center" textRotation="90"/>
    </xf>
    <xf numFmtId="177" fontId="6" fillId="0" borderId="51" xfId="2" applyNumberFormat="1" applyFont="1" applyFill="1" applyBorder="1" applyAlignment="1">
      <alignment horizontal="center" vertical="center"/>
    </xf>
    <xf numFmtId="177" fontId="6" fillId="0" borderId="7" xfId="2" applyNumberFormat="1" applyFont="1" applyFill="1" applyBorder="1" applyAlignment="1">
      <alignment horizontal="center" vertical="center" wrapText="1"/>
    </xf>
    <xf numFmtId="177" fontId="6" fillId="0" borderId="8" xfId="2" applyNumberFormat="1" applyFont="1" applyFill="1" applyBorder="1" applyAlignment="1">
      <alignment horizontal="center" vertical="center" wrapText="1"/>
    </xf>
    <xf numFmtId="177" fontId="6" fillId="0" borderId="9" xfId="2" applyNumberFormat="1" applyFont="1" applyFill="1" applyBorder="1" applyAlignment="1">
      <alignment horizontal="center" vertical="center" wrapText="1"/>
    </xf>
    <xf numFmtId="177" fontId="6" fillId="0" borderId="51" xfId="2" applyNumberFormat="1" applyFont="1" applyFill="1" applyBorder="1" applyAlignment="1">
      <alignment horizontal="center" vertical="center" textRotation="90" wrapText="1"/>
    </xf>
    <xf numFmtId="177" fontId="6" fillId="0" borderId="33" xfId="2" applyNumberFormat="1" applyFont="1" applyFill="1" applyBorder="1" applyAlignment="1">
      <alignment horizontal="center" vertical="center" wrapText="1"/>
    </xf>
    <xf numFmtId="177" fontId="6" fillId="0" borderId="26" xfId="2" applyNumberFormat="1" applyFont="1" applyFill="1" applyBorder="1" applyAlignment="1">
      <alignment horizontal="center" vertical="center" wrapText="1"/>
    </xf>
    <xf numFmtId="177" fontId="6" fillId="0" borderId="76" xfId="2" applyNumberFormat="1" applyFont="1" applyFill="1" applyBorder="1" applyAlignment="1">
      <alignment horizontal="center" vertical="center" wrapText="1"/>
    </xf>
    <xf numFmtId="0" fontId="6" fillId="0" borderId="85" xfId="2" applyFont="1" applyFill="1" applyBorder="1" applyAlignment="1">
      <alignment horizontal="center" vertical="center" wrapText="1"/>
    </xf>
    <xf numFmtId="0" fontId="6" fillId="0" borderId="66" xfId="2" applyFont="1" applyFill="1" applyBorder="1" applyAlignment="1">
      <alignment horizontal="center" vertical="center" wrapText="1"/>
    </xf>
    <xf numFmtId="0" fontId="6" fillId="0" borderId="86" xfId="2" applyFont="1" applyFill="1" applyBorder="1" applyAlignment="1">
      <alignment horizontal="center" vertical="center" wrapText="1"/>
    </xf>
    <xf numFmtId="0" fontId="6" fillId="0" borderId="52" xfId="2" applyFont="1" applyFill="1" applyBorder="1" applyAlignment="1">
      <alignment horizontal="center" vertical="center" textRotation="90"/>
    </xf>
    <xf numFmtId="177" fontId="6" fillId="0" borderId="52" xfId="2" applyNumberFormat="1" applyFont="1" applyFill="1" applyBorder="1" applyAlignment="1">
      <alignment horizontal="center" vertical="center"/>
    </xf>
    <xf numFmtId="177" fontId="6" fillId="0" borderId="13" xfId="2" applyNumberFormat="1" applyFont="1" applyFill="1" applyBorder="1" applyAlignment="1">
      <alignment horizontal="center" vertical="center" textRotation="90" wrapText="1"/>
    </xf>
    <xf numFmtId="177" fontId="6" fillId="0" borderId="1" xfId="2" applyNumberFormat="1" applyFont="1" applyFill="1" applyBorder="1" applyAlignment="1">
      <alignment horizontal="center" vertical="center" textRotation="90" wrapText="1"/>
    </xf>
    <xf numFmtId="177" fontId="6" fillId="0" borderId="1" xfId="2" applyNumberFormat="1" applyFont="1" applyFill="1" applyBorder="1" applyAlignment="1">
      <alignment horizontal="center" vertical="center" wrapText="1"/>
    </xf>
    <xf numFmtId="177" fontId="6" fillId="0" borderId="14" xfId="2" applyNumberFormat="1" applyFont="1" applyFill="1" applyBorder="1" applyAlignment="1">
      <alignment horizontal="center" vertical="center" wrapText="1"/>
    </xf>
    <xf numFmtId="177" fontId="6" fillId="0" borderId="52" xfId="2" applyNumberFormat="1" applyFont="1" applyFill="1" applyBorder="1" applyAlignment="1">
      <alignment horizontal="center" vertical="center" textRotation="90" wrapText="1"/>
    </xf>
    <xf numFmtId="177" fontId="6" fillId="0" borderId="2" xfId="2" applyNumberFormat="1" applyFont="1" applyFill="1" applyBorder="1" applyAlignment="1">
      <alignment horizontal="center" vertical="center" textRotation="90" wrapText="1"/>
    </xf>
    <xf numFmtId="177" fontId="6" fillId="0" borderId="15" xfId="2" applyNumberFormat="1" applyFont="1" applyFill="1" applyBorder="1" applyAlignment="1">
      <alignment horizontal="center" vertical="center"/>
    </xf>
    <xf numFmtId="177" fontId="6" fillId="0" borderId="27" xfId="2" applyNumberFormat="1" applyFont="1" applyFill="1" applyBorder="1" applyAlignment="1">
      <alignment horizontal="center" vertical="center"/>
    </xf>
    <xf numFmtId="177" fontId="6" fillId="0" borderId="16" xfId="2" applyNumberFormat="1" applyFont="1" applyFill="1" applyBorder="1" applyAlignment="1">
      <alignment horizontal="center" vertical="center"/>
    </xf>
    <xf numFmtId="177" fontId="6" fillId="0" borderId="4" xfId="2" applyNumberFormat="1" applyFont="1" applyFill="1" applyBorder="1" applyAlignment="1">
      <alignment horizontal="center" vertical="center" textRotation="90" wrapText="1"/>
    </xf>
    <xf numFmtId="0" fontId="6" fillId="0" borderId="56" xfId="2" applyFont="1" applyFill="1" applyBorder="1" applyAlignment="1">
      <alignment horizontal="center" vertical="center" wrapText="1"/>
    </xf>
    <xf numFmtId="0" fontId="6" fillId="0" borderId="62" xfId="2" applyFont="1" applyFill="1" applyBorder="1" applyAlignment="1">
      <alignment horizontal="center" vertical="center" wrapText="1"/>
    </xf>
    <xf numFmtId="0" fontId="6" fillId="0" borderId="55" xfId="2" applyFont="1" applyFill="1" applyBorder="1" applyAlignment="1">
      <alignment horizontal="center" vertical="center" wrapText="1"/>
    </xf>
    <xf numFmtId="177" fontId="6" fillId="0" borderId="14" xfId="2" applyNumberFormat="1" applyFont="1" applyFill="1" applyBorder="1" applyAlignment="1">
      <alignment horizontal="center" vertical="center" textRotation="90" wrapText="1"/>
    </xf>
    <xf numFmtId="177" fontId="6" fillId="0" borderId="39" xfId="2" applyNumberFormat="1" applyFont="1" applyFill="1" applyBorder="1" applyAlignment="1">
      <alignment horizontal="center" vertical="center" textRotation="90" wrapText="1"/>
    </xf>
    <xf numFmtId="177" fontId="6" fillId="0" borderId="3" xfId="2" applyNumberFormat="1" applyFont="1" applyFill="1" applyBorder="1" applyAlignment="1">
      <alignment horizontal="center" vertical="center" textRotation="90" wrapText="1"/>
    </xf>
    <xf numFmtId="177" fontId="6" fillId="0" borderId="57" xfId="2" applyNumberFormat="1" applyFont="1" applyFill="1" applyBorder="1" applyAlignment="1">
      <alignment horizontal="center" vertical="center" textRotation="90" wrapText="1"/>
    </xf>
    <xf numFmtId="0" fontId="6" fillId="0" borderId="85" xfId="2" applyFont="1" applyFill="1" applyBorder="1" applyAlignment="1">
      <alignment horizontal="center" vertical="center"/>
    </xf>
    <xf numFmtId="0" fontId="6" fillId="0" borderId="86" xfId="2" applyFont="1" applyFill="1" applyBorder="1" applyAlignment="1">
      <alignment horizontal="center" vertical="center"/>
    </xf>
    <xf numFmtId="177" fontId="6" fillId="0" borderId="59" xfId="2" applyNumberFormat="1" applyFont="1" applyFill="1" applyBorder="1" applyAlignment="1">
      <alignment horizontal="center" vertical="center" textRotation="90" wrapText="1"/>
    </xf>
    <xf numFmtId="177" fontId="6" fillId="0" borderId="70" xfId="2" applyNumberFormat="1" applyFont="1" applyFill="1" applyBorder="1" applyAlignment="1">
      <alignment horizontal="center" vertical="center" textRotation="90" wrapText="1"/>
    </xf>
    <xf numFmtId="0" fontId="6" fillId="0" borderId="63" xfId="2" applyFont="1" applyFill="1" applyBorder="1" applyAlignment="1">
      <alignment horizontal="center" vertical="center"/>
    </xf>
    <xf numFmtId="0" fontId="6" fillId="0" borderId="64" xfId="2" applyFont="1" applyFill="1" applyBorder="1" applyAlignment="1">
      <alignment horizontal="center" vertical="center"/>
    </xf>
    <xf numFmtId="0" fontId="6" fillId="0" borderId="65" xfId="2" applyFont="1" applyFill="1" applyBorder="1" applyAlignment="1">
      <alignment horizontal="center" vertical="center"/>
    </xf>
    <xf numFmtId="0" fontId="6" fillId="0" borderId="44" xfId="2" applyFont="1" applyFill="1" applyBorder="1" applyAlignment="1">
      <alignment horizontal="center" vertical="center" textRotation="90"/>
    </xf>
    <xf numFmtId="177" fontId="6" fillId="0" borderId="44" xfId="2" applyNumberFormat="1" applyFont="1" applyFill="1" applyBorder="1" applyAlignment="1">
      <alignment horizontal="center" vertical="center"/>
    </xf>
    <xf numFmtId="177" fontId="6" fillId="0" borderId="18" xfId="2" applyNumberFormat="1" applyFont="1" applyFill="1" applyBorder="1" applyAlignment="1">
      <alignment horizontal="center" vertical="center" textRotation="90" wrapText="1"/>
    </xf>
    <xf numFmtId="177" fontId="6" fillId="0" borderId="19" xfId="2" applyNumberFormat="1" applyFont="1" applyFill="1" applyBorder="1" applyAlignment="1">
      <alignment horizontal="center" vertical="center" textRotation="90" wrapText="1"/>
    </xf>
    <xf numFmtId="177" fontId="6" fillId="0" borderId="20" xfId="2" applyNumberFormat="1" applyFont="1" applyFill="1" applyBorder="1" applyAlignment="1">
      <alignment horizontal="center" vertical="center" textRotation="90" wrapText="1"/>
    </xf>
    <xf numFmtId="177" fontId="6" fillId="0" borderId="44" xfId="2" applyNumberFormat="1" applyFont="1" applyFill="1" applyBorder="1" applyAlignment="1">
      <alignment horizontal="center" vertical="center" textRotation="90" wrapText="1"/>
    </xf>
    <xf numFmtId="177" fontId="6" fillId="0" borderId="60" xfId="2" applyNumberFormat="1" applyFont="1" applyFill="1" applyBorder="1" applyAlignment="1">
      <alignment horizontal="center" vertical="center" textRotation="90" wrapText="1"/>
    </xf>
    <xf numFmtId="177" fontId="6" fillId="0" borderId="61" xfId="2" applyNumberFormat="1" applyFont="1" applyFill="1" applyBorder="1" applyAlignment="1">
      <alignment horizontal="center" vertical="center" textRotation="90" wrapText="1"/>
    </xf>
    <xf numFmtId="177" fontId="6" fillId="0" borderId="87" xfId="2" applyNumberFormat="1" applyFont="1" applyFill="1" applyBorder="1" applyAlignment="1">
      <alignment horizontal="center" vertical="center" textRotation="90" wrapText="1"/>
    </xf>
    <xf numFmtId="0" fontId="6" fillId="0" borderId="30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6" fillId="0" borderId="40" xfId="2" applyFont="1" applyFill="1" applyBorder="1" applyAlignment="1">
      <alignment horizontal="center" vertical="center"/>
    </xf>
    <xf numFmtId="0" fontId="6" fillId="0" borderId="31" xfId="2" applyFont="1" applyFill="1" applyBorder="1" applyAlignment="1">
      <alignment horizontal="center" vertical="center"/>
    </xf>
    <xf numFmtId="172" fontId="25" fillId="0" borderId="88" xfId="0" applyNumberFormat="1" applyFont="1" applyFill="1" applyBorder="1" applyAlignment="1">
      <alignment horizontal="center" vertical="center"/>
    </xf>
    <xf numFmtId="172" fontId="25" fillId="0" borderId="89" xfId="0" applyNumberFormat="1" applyFont="1" applyFill="1" applyBorder="1" applyAlignment="1">
      <alignment horizontal="center" vertical="center"/>
    </xf>
    <xf numFmtId="172" fontId="25" fillId="0" borderId="90" xfId="0" applyNumberFormat="1" applyFont="1" applyFill="1" applyBorder="1" applyAlignment="1">
      <alignment horizontal="center" vertical="center"/>
    </xf>
    <xf numFmtId="172" fontId="25" fillId="0" borderId="91" xfId="0" applyNumberFormat="1" applyFont="1" applyFill="1" applyBorder="1" applyAlignment="1">
      <alignment horizontal="center" vertical="center"/>
    </xf>
    <xf numFmtId="178" fontId="25" fillId="0" borderId="13" xfId="2" applyNumberFormat="1" applyFont="1" applyFill="1" applyBorder="1" applyAlignment="1">
      <alignment horizontal="center" vertical="center"/>
    </xf>
    <xf numFmtId="178" fontId="25" fillId="0" borderId="3" xfId="2" applyNumberFormat="1" applyFont="1" applyFill="1" applyBorder="1" applyAlignment="1">
      <alignment horizontal="center" vertical="center"/>
    </xf>
    <xf numFmtId="178" fontId="25" fillId="0" borderId="4" xfId="2" applyNumberFormat="1" applyFont="1" applyFill="1" applyBorder="1" applyAlignment="1">
      <alignment horizontal="center" vertical="center"/>
    </xf>
    <xf numFmtId="0" fontId="25" fillId="0" borderId="31" xfId="2" applyFont="1" applyFill="1" applyBorder="1" applyAlignment="1">
      <alignment horizontal="center" vertical="center" wrapText="1"/>
    </xf>
    <xf numFmtId="0" fontId="25" fillId="0" borderId="32" xfId="2" applyFont="1" applyFill="1" applyBorder="1" applyAlignment="1">
      <alignment horizontal="center" vertical="center" wrapText="1"/>
    </xf>
    <xf numFmtId="0" fontId="25" fillId="0" borderId="43" xfId="2" applyFont="1" applyFill="1" applyBorder="1" applyAlignment="1">
      <alignment horizontal="center" vertical="center" wrapText="1"/>
    </xf>
    <xf numFmtId="179" fontId="25" fillId="0" borderId="32" xfId="2" applyNumberFormat="1" applyFont="1" applyFill="1" applyBorder="1" applyAlignment="1">
      <alignment horizontal="center" vertical="center"/>
    </xf>
    <xf numFmtId="1" fontId="25" fillId="0" borderId="30" xfId="2" applyNumberFormat="1" applyFont="1" applyFill="1" applyBorder="1" applyAlignment="1">
      <alignment horizontal="center" vertical="center" wrapText="1"/>
    </xf>
    <xf numFmtId="1" fontId="25" fillId="0" borderId="43" xfId="2" applyNumberFormat="1" applyFont="1" applyFill="1" applyBorder="1" applyAlignment="1">
      <alignment horizontal="center" vertical="center" wrapText="1"/>
    </xf>
    <xf numFmtId="174" fontId="25" fillId="0" borderId="43" xfId="2" applyNumberFormat="1" applyFont="1" applyFill="1" applyBorder="1" applyAlignment="1">
      <alignment horizontal="center" vertical="center" wrapText="1"/>
    </xf>
    <xf numFmtId="0" fontId="25" fillId="0" borderId="31" xfId="2" applyFont="1" applyFill="1" applyBorder="1" applyAlignment="1">
      <alignment horizontal="justify" vertical="center" wrapText="1"/>
    </xf>
    <xf numFmtId="0" fontId="25" fillId="0" borderId="32" xfId="2" applyFont="1" applyFill="1" applyBorder="1" applyAlignment="1">
      <alignment horizontal="justify" vertical="center" wrapText="1"/>
    </xf>
    <xf numFmtId="0" fontId="25" fillId="0" borderId="43" xfId="2" applyFont="1" applyFill="1" applyBorder="1" applyAlignment="1">
      <alignment horizontal="justify" vertical="center" wrapText="1"/>
    </xf>
    <xf numFmtId="174" fontId="25" fillId="0" borderId="30" xfId="2" applyNumberFormat="1" applyFont="1" applyFill="1" applyBorder="1" applyAlignment="1">
      <alignment horizontal="center" vertical="center" wrapText="1"/>
    </xf>
    <xf numFmtId="49" fontId="25" fillId="0" borderId="85" xfId="0" applyNumberFormat="1" applyFont="1" applyFill="1" applyBorder="1" applyAlignment="1">
      <alignment horizontal="center" vertical="center"/>
    </xf>
    <xf numFmtId="49" fontId="25" fillId="0" borderId="66" xfId="0" applyNumberFormat="1" applyFont="1" applyFill="1" applyBorder="1" applyAlignment="1">
      <alignment horizontal="center" vertical="center"/>
    </xf>
    <xf numFmtId="49" fontId="25" fillId="0" borderId="86" xfId="0" applyNumberFormat="1" applyFont="1" applyFill="1" applyBorder="1" applyAlignment="1">
      <alignment horizontal="center" vertical="center"/>
    </xf>
    <xf numFmtId="174" fontId="25" fillId="0" borderId="0" xfId="2" applyNumberFormat="1" applyFont="1" applyFill="1" applyAlignment="1">
      <alignment horizontal="center" vertical="center"/>
    </xf>
    <xf numFmtId="1" fontId="25" fillId="0" borderId="51" xfId="0" applyNumberFormat="1" applyFont="1" applyFill="1" applyBorder="1" applyAlignment="1">
      <alignment horizontal="center" vertical="center"/>
    </xf>
    <xf numFmtId="1" fontId="25" fillId="0" borderId="44" xfId="0" applyNumberFormat="1" applyFont="1" applyFill="1" applyBorder="1" applyAlignment="1">
      <alignment horizontal="center" vertical="center"/>
    </xf>
    <xf numFmtId="1" fontId="25" fillId="0" borderId="23" xfId="0" applyNumberFormat="1" applyFont="1" applyFill="1" applyBorder="1" applyAlignment="1">
      <alignment horizontal="center" vertical="center"/>
    </xf>
    <xf numFmtId="1" fontId="25" fillId="0" borderId="52" xfId="0" applyNumberFormat="1" applyFont="1" applyFill="1" applyBorder="1" applyAlignment="1">
      <alignment horizontal="center" vertical="center"/>
    </xf>
    <xf numFmtId="172" fontId="25" fillId="0" borderId="85" xfId="0" applyNumberFormat="1" applyFont="1" applyFill="1" applyBorder="1" applyAlignment="1">
      <alignment horizontal="center" vertical="center" wrapText="1"/>
    </xf>
    <xf numFmtId="0" fontId="0" fillId="0" borderId="66" xfId="0" applyFill="1" applyBorder="1"/>
    <xf numFmtId="0" fontId="0" fillId="0" borderId="86" xfId="0" applyFill="1" applyBorder="1"/>
    <xf numFmtId="174" fontId="25" fillId="0" borderId="53" xfId="0" applyNumberFormat="1" applyFont="1" applyFill="1" applyBorder="1" applyAlignment="1">
      <alignment horizontal="center" vertical="center"/>
    </xf>
    <xf numFmtId="1" fontId="25" fillId="0" borderId="40" xfId="0" applyNumberFormat="1" applyFont="1" applyFill="1" applyBorder="1" applyAlignment="1">
      <alignment horizontal="center" vertical="center"/>
    </xf>
    <xf numFmtId="1" fontId="25" fillId="0" borderId="54" xfId="0" applyNumberFormat="1" applyFont="1" applyFill="1" applyBorder="1" applyAlignment="1">
      <alignment horizontal="center" vertical="center"/>
    </xf>
    <xf numFmtId="1" fontId="25" fillId="0" borderId="53" xfId="0" applyNumberFormat="1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 wrapText="1"/>
    </xf>
    <xf numFmtId="0" fontId="25" fillId="0" borderId="32" xfId="0" applyFont="1" applyFill="1" applyBorder="1" applyAlignment="1">
      <alignment horizontal="center" vertical="center" wrapText="1"/>
    </xf>
    <xf numFmtId="174" fontId="25" fillId="0" borderId="31" xfId="0" applyNumberFormat="1" applyFont="1" applyFill="1" applyBorder="1" applyAlignment="1">
      <alignment horizontal="center" vertical="center"/>
    </xf>
    <xf numFmtId="1" fontId="25" fillId="0" borderId="30" xfId="0" applyNumberFormat="1" applyFont="1" applyFill="1" applyBorder="1" applyAlignment="1">
      <alignment horizontal="center" vertical="center"/>
    </xf>
    <xf numFmtId="1" fontId="25" fillId="0" borderId="32" xfId="0" applyNumberFormat="1" applyFont="1" applyFill="1" applyBorder="1" applyAlignment="1">
      <alignment horizontal="center" vertical="center"/>
    </xf>
    <xf numFmtId="1" fontId="25" fillId="0" borderId="31" xfId="0" applyNumberFormat="1" applyFont="1" applyFill="1" applyBorder="1" applyAlignment="1">
      <alignment horizontal="center" vertical="center"/>
    </xf>
    <xf numFmtId="0" fontId="25" fillId="0" borderId="31" xfId="2" applyFont="1" applyFill="1" applyBorder="1" applyAlignment="1">
      <alignment horizontal="center" vertical="center"/>
    </xf>
    <xf numFmtId="0" fontId="25" fillId="0" borderId="32" xfId="2" applyFont="1" applyFill="1" applyBorder="1" applyAlignment="1">
      <alignment horizontal="center" vertical="center"/>
    </xf>
    <xf numFmtId="0" fontId="25" fillId="0" borderId="43" xfId="2" applyFont="1" applyFill="1" applyBorder="1" applyAlignment="1">
      <alignment horizontal="center" vertical="center"/>
    </xf>
    <xf numFmtId="178" fontId="25" fillId="0" borderId="39" xfId="2" applyNumberFormat="1" applyFont="1" applyFill="1" applyBorder="1" applyAlignment="1">
      <alignment horizontal="center" vertical="center"/>
    </xf>
    <xf numFmtId="178" fontId="25" fillId="0" borderId="59" xfId="2" applyNumberFormat="1" applyFont="1" applyFill="1" applyBorder="1" applyAlignment="1">
      <alignment horizontal="center" vertical="center"/>
    </xf>
    <xf numFmtId="178" fontId="25" fillId="0" borderId="57" xfId="2" applyNumberFormat="1" applyFont="1" applyFill="1" applyBorder="1" applyAlignment="1">
      <alignment horizontal="center" vertical="center"/>
    </xf>
    <xf numFmtId="186" fontId="25" fillId="0" borderId="24" xfId="0" applyNumberFormat="1" applyFont="1" applyFill="1" applyBorder="1" applyAlignment="1">
      <alignment horizontal="left" vertical="center" wrapText="1"/>
    </xf>
    <xf numFmtId="0" fontId="35" fillId="0" borderId="35" xfId="0" applyFont="1" applyFill="1" applyBorder="1"/>
    <xf numFmtId="186" fontId="25" fillId="0" borderId="39" xfId="0" applyNumberFormat="1" applyFont="1" applyFill="1" applyBorder="1" applyAlignment="1">
      <alignment horizontal="left" vertical="center" wrapText="1"/>
    </xf>
    <xf numFmtId="0" fontId="35" fillId="0" borderId="59" xfId="0" applyFont="1" applyFill="1" applyBorder="1"/>
    <xf numFmtId="186" fontId="25" fillId="0" borderId="36" xfId="0" applyNumberFormat="1" applyFont="1" applyFill="1" applyBorder="1" applyAlignment="1">
      <alignment horizontal="left" vertical="center" wrapText="1"/>
    </xf>
    <xf numFmtId="0" fontId="25" fillId="0" borderId="30" xfId="0" applyFont="1" applyFill="1" applyBorder="1" applyAlignment="1">
      <alignment horizontal="center" vertical="center"/>
    </xf>
    <xf numFmtId="0" fontId="25" fillId="0" borderId="32" xfId="0" applyFont="1" applyFill="1" applyBorder="1" applyAlignment="1">
      <alignment horizontal="center" vertical="center"/>
    </xf>
    <xf numFmtId="0" fontId="25" fillId="0" borderId="24" xfId="0" applyFont="1" applyFill="1" applyBorder="1" applyAlignment="1">
      <alignment horizontal="center" vertical="center"/>
    </xf>
    <xf numFmtId="0" fontId="25" fillId="0" borderId="25" xfId="0" applyFont="1" applyFill="1" applyBorder="1" applyAlignment="1">
      <alignment horizontal="center" vertical="center"/>
    </xf>
    <xf numFmtId="187" fontId="25" fillId="0" borderId="32" xfId="0" applyNumberFormat="1" applyFont="1" applyFill="1" applyBorder="1" applyAlignment="1">
      <alignment horizontal="center" vertical="center"/>
    </xf>
    <xf numFmtId="186" fontId="6" fillId="0" borderId="31" xfId="0" applyNumberFormat="1" applyFont="1" applyFill="1" applyBorder="1" applyAlignment="1">
      <alignment horizontal="center" vertical="center"/>
    </xf>
    <xf numFmtId="49" fontId="6" fillId="0" borderId="30" xfId="0" applyNumberFormat="1" applyFont="1" applyFill="1" applyBorder="1" applyAlignment="1">
      <alignment horizontal="center" vertical="center"/>
    </xf>
    <xf numFmtId="49" fontId="6" fillId="0" borderId="34" xfId="0" applyNumberFormat="1" applyFont="1" applyFill="1" applyBorder="1" applyAlignment="1">
      <alignment horizontal="center" vertical="center"/>
    </xf>
    <xf numFmtId="49" fontId="6" fillId="0" borderId="35" xfId="0" applyNumberFormat="1" applyFont="1" applyFill="1" applyBorder="1" applyAlignment="1">
      <alignment horizontal="center" vertical="center"/>
    </xf>
    <xf numFmtId="186" fontId="6" fillId="0" borderId="25" xfId="0" applyNumberFormat="1" applyFont="1" applyFill="1" applyBorder="1" applyAlignment="1">
      <alignment horizontal="center" vertical="center"/>
    </xf>
    <xf numFmtId="49" fontId="25" fillId="0" borderId="24" xfId="0" applyNumberFormat="1" applyFont="1" applyFill="1" applyBorder="1" applyAlignment="1">
      <alignment horizontal="center" vertical="center"/>
    </xf>
    <xf numFmtId="49" fontId="25" fillId="0" borderId="25" xfId="0" applyNumberFormat="1" applyFont="1" applyFill="1" applyBorder="1" applyAlignment="1">
      <alignment horizontal="center" vertical="center"/>
    </xf>
    <xf numFmtId="49" fontId="25" fillId="0" borderId="34" xfId="0" applyNumberFormat="1" applyFont="1" applyFill="1" applyBorder="1" applyAlignment="1">
      <alignment horizontal="center" vertical="center"/>
    </xf>
    <xf numFmtId="49" fontId="6" fillId="0" borderId="36" xfId="2" applyNumberFormat="1" applyFont="1" applyFill="1" applyBorder="1" applyAlignment="1" applyProtection="1">
      <alignment horizontal="center" vertical="center"/>
    </xf>
    <xf numFmtId="0" fontId="25" fillId="0" borderId="56" xfId="2" applyFont="1" applyFill="1" applyBorder="1" applyAlignment="1">
      <alignment horizontal="center" vertical="center" wrapText="1"/>
    </xf>
    <xf numFmtId="0" fontId="25" fillId="0" borderId="62" xfId="2" applyFont="1" applyFill="1" applyBorder="1" applyAlignment="1">
      <alignment horizontal="center" vertical="center" wrapText="1"/>
    </xf>
    <xf numFmtId="179" fontId="25" fillId="0" borderId="60" xfId="2" applyNumberFormat="1" applyFont="1" applyFill="1" applyBorder="1" applyAlignment="1" applyProtection="1">
      <alignment horizontal="center" vertical="center"/>
    </xf>
    <xf numFmtId="1" fontId="25" fillId="0" borderId="61" xfId="2" applyNumberFormat="1" applyFont="1" applyFill="1" applyBorder="1" applyAlignment="1" applyProtection="1">
      <alignment horizontal="center" vertical="center"/>
    </xf>
    <xf numFmtId="0" fontId="25" fillId="0" borderId="61" xfId="2" applyNumberFormat="1" applyFont="1" applyFill="1" applyBorder="1" applyAlignment="1" applyProtection="1">
      <alignment horizontal="center" vertical="center"/>
    </xf>
    <xf numFmtId="179" fontId="25" fillId="0" borderId="61" xfId="2" applyNumberFormat="1" applyFont="1" applyFill="1" applyBorder="1" applyAlignment="1" applyProtection="1">
      <alignment horizontal="center" vertical="center"/>
    </xf>
    <xf numFmtId="1" fontId="25" fillId="0" borderId="74" xfId="2" applyNumberFormat="1" applyFont="1" applyFill="1" applyBorder="1" applyAlignment="1" applyProtection="1">
      <alignment horizontal="center" vertical="center"/>
    </xf>
    <xf numFmtId="1" fontId="6" fillId="0" borderId="44" xfId="2" applyNumberFormat="1" applyFont="1" applyFill="1" applyBorder="1" applyAlignment="1" applyProtection="1">
      <alignment horizontal="center" vertical="center"/>
    </xf>
    <xf numFmtId="1" fontId="25" fillId="0" borderId="62" xfId="2" applyNumberFormat="1" applyFont="1" applyFill="1" applyBorder="1" applyAlignment="1" applyProtection="1">
      <alignment horizontal="center" vertical="center"/>
    </xf>
    <xf numFmtId="1" fontId="25" fillId="0" borderId="44" xfId="2" applyNumberFormat="1" applyFont="1" applyFill="1" applyBorder="1" applyAlignment="1" applyProtection="1">
      <alignment horizontal="center" vertical="center"/>
    </xf>
    <xf numFmtId="0" fontId="35" fillId="0" borderId="25" xfId="0" applyFont="1" applyFill="1" applyBorder="1"/>
    <xf numFmtId="0" fontId="35" fillId="0" borderId="57" xfId="0" applyFont="1" applyFill="1" applyBorder="1"/>
    <xf numFmtId="186" fontId="25" fillId="0" borderId="63" xfId="0" applyNumberFormat="1" applyFont="1" applyFill="1" applyBorder="1" applyAlignment="1">
      <alignment horizontal="left" vertical="center" wrapText="1"/>
    </xf>
    <xf numFmtId="0" fontId="35" fillId="0" borderId="65" xfId="0" applyFont="1" applyFill="1" applyBorder="1"/>
    <xf numFmtId="186" fontId="25" fillId="0" borderId="7" xfId="0" applyNumberFormat="1" applyFont="1" applyFill="1" applyBorder="1" applyAlignment="1">
      <alignment horizontal="left" vertical="center" wrapText="1"/>
    </xf>
    <xf numFmtId="0" fontId="35" fillId="0" borderId="9" xfId="0" applyFont="1" applyFill="1" applyBorder="1"/>
    <xf numFmtId="186" fontId="25" fillId="0" borderId="2" xfId="0" applyNumberFormat="1" applyFont="1" applyFill="1" applyBorder="1" applyAlignment="1">
      <alignment horizontal="left" vertical="center" wrapText="1"/>
    </xf>
    <xf numFmtId="0" fontId="35" fillId="0" borderId="4" xfId="0" applyFont="1" applyFill="1" applyBorder="1"/>
    <xf numFmtId="186" fontId="25" fillId="0" borderId="13" xfId="0" applyNumberFormat="1" applyFont="1" applyFill="1" applyBorder="1" applyAlignment="1">
      <alignment horizontal="left" vertical="center" wrapText="1"/>
    </xf>
    <xf numFmtId="0" fontId="35" fillId="0" borderId="14" xfId="0" applyFont="1" applyFill="1" applyBorder="1"/>
    <xf numFmtId="186" fontId="25" fillId="0" borderId="18" xfId="0" applyNumberFormat="1" applyFont="1" applyFill="1" applyBorder="1" applyAlignment="1">
      <alignment horizontal="left" vertical="center" wrapText="1"/>
    </xf>
    <xf numFmtId="0" fontId="35" fillId="0" borderId="20" xfId="0" applyFont="1" applyFill="1" applyBorder="1"/>
    <xf numFmtId="0" fontId="25" fillId="0" borderId="55" xfId="2" applyFont="1" applyFill="1" applyBorder="1" applyAlignment="1">
      <alignment horizontal="center" vertical="center" wrapText="1"/>
    </xf>
    <xf numFmtId="174" fontId="25" fillId="0" borderId="44" xfId="2" applyNumberFormat="1" applyFont="1" applyFill="1" applyBorder="1" applyAlignment="1">
      <alignment horizontal="center" vertical="center" wrapText="1"/>
    </xf>
    <xf numFmtId="1" fontId="25" fillId="0" borderId="44" xfId="2" applyNumberFormat="1" applyFont="1" applyFill="1" applyBorder="1" applyAlignment="1">
      <alignment horizontal="center" vertical="center" wrapText="1"/>
    </xf>
    <xf numFmtId="178" fontId="25" fillId="0" borderId="31" xfId="2" applyNumberFormat="1" applyFont="1" applyFill="1" applyBorder="1" applyAlignment="1">
      <alignment horizontal="center" vertical="center" wrapText="1"/>
    </xf>
    <xf numFmtId="178" fontId="25" fillId="0" borderId="32" xfId="2" applyNumberFormat="1" applyFont="1" applyFill="1" applyBorder="1" applyAlignment="1">
      <alignment horizontal="center" vertical="center" wrapText="1"/>
    </xf>
    <xf numFmtId="178" fontId="25" fillId="0" borderId="43" xfId="2" applyNumberFormat="1" applyFont="1" applyFill="1" applyBorder="1" applyAlignment="1">
      <alignment horizontal="center" vertical="center" wrapText="1"/>
    </xf>
    <xf numFmtId="178" fontId="25" fillId="0" borderId="44" xfId="2" applyNumberFormat="1" applyFont="1" applyFill="1" applyBorder="1" applyAlignment="1">
      <alignment horizontal="center" vertical="center"/>
    </xf>
    <xf numFmtId="174" fontId="25" fillId="0" borderId="30" xfId="2" applyNumberFormat="1" applyFont="1" applyFill="1" applyBorder="1" applyAlignment="1">
      <alignment horizontal="center" vertical="center"/>
    </xf>
    <xf numFmtId="0" fontId="25" fillId="0" borderId="30" xfId="2" applyFont="1" applyFill="1" applyBorder="1" applyAlignment="1">
      <alignment horizontal="right" vertical="center"/>
    </xf>
    <xf numFmtId="0" fontId="25" fillId="0" borderId="55" xfId="0" applyFont="1" applyFill="1" applyBorder="1" applyAlignment="1">
      <alignment horizontal="center" vertical="center" wrapText="1"/>
    </xf>
    <xf numFmtId="1" fontId="25" fillId="0" borderId="51" xfId="2" applyNumberFormat="1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43" xfId="0" applyFont="1" applyFill="1" applyBorder="1" applyAlignment="1">
      <alignment horizontal="center" vertical="center" wrapText="1"/>
    </xf>
    <xf numFmtId="0" fontId="25" fillId="0" borderId="51" xfId="2" applyFont="1" applyFill="1" applyBorder="1" applyAlignment="1">
      <alignment horizontal="right" vertical="center"/>
    </xf>
    <xf numFmtId="0" fontId="6" fillId="0" borderId="56" xfId="0" applyFont="1" applyFill="1" applyBorder="1" applyAlignment="1">
      <alignment horizontal="center" vertical="center"/>
    </xf>
    <xf numFmtId="0" fontId="6" fillId="0" borderId="55" xfId="0" applyFont="1" applyFill="1" applyBorder="1" applyAlignment="1">
      <alignment horizontal="center" vertical="center"/>
    </xf>
    <xf numFmtId="0" fontId="25" fillId="0" borderId="55" xfId="0" applyFont="1" applyFill="1" applyBorder="1" applyAlignment="1">
      <alignment horizontal="center" vertical="center"/>
    </xf>
    <xf numFmtId="177" fontId="25" fillId="0" borderId="24" xfId="2" applyNumberFormat="1" applyFont="1" applyFill="1" applyBorder="1" applyAlignment="1">
      <alignment horizontal="right" vertical="center"/>
    </xf>
    <xf numFmtId="177" fontId="25" fillId="0" borderId="35" xfId="2" applyNumberFormat="1" applyFont="1" applyFill="1" applyBorder="1" applyAlignment="1">
      <alignment horizontal="right" vertical="center"/>
    </xf>
    <xf numFmtId="177" fontId="25" fillId="0" borderId="25" xfId="2" applyNumberFormat="1" applyFont="1" applyFill="1" applyBorder="1" applyAlignment="1">
      <alignment horizontal="right" vertical="center"/>
    </xf>
    <xf numFmtId="174" fontId="29" fillId="0" borderId="31" xfId="2" applyNumberFormat="1" applyFont="1" applyFill="1" applyBorder="1" applyAlignment="1">
      <alignment horizontal="center" vertical="center"/>
    </xf>
    <xf numFmtId="174" fontId="29" fillId="0" borderId="43" xfId="2" applyNumberFormat="1" applyFont="1" applyFill="1" applyBorder="1" applyAlignment="1">
      <alignment horizontal="center" vertical="center"/>
    </xf>
    <xf numFmtId="174" fontId="25" fillId="0" borderId="31" xfId="2" applyNumberFormat="1" applyFont="1" applyFill="1" applyBorder="1" applyAlignment="1">
      <alignment horizontal="center" vertical="center"/>
    </xf>
    <xf numFmtId="174" fontId="25" fillId="0" borderId="43" xfId="2" applyNumberFormat="1" applyFont="1" applyFill="1" applyBorder="1" applyAlignment="1">
      <alignment horizontal="center" vertical="center"/>
    </xf>
    <xf numFmtId="177" fontId="25" fillId="0" borderId="40" xfId="2" applyNumberFormat="1" applyFont="1" applyFill="1" applyBorder="1" applyAlignment="1">
      <alignment horizontal="right" vertical="center"/>
    </xf>
    <xf numFmtId="177" fontId="25" fillId="0" borderId="0" xfId="2" applyNumberFormat="1" applyFont="1" applyFill="1" applyBorder="1" applyAlignment="1">
      <alignment horizontal="right" vertical="center"/>
    </xf>
    <xf numFmtId="174" fontId="29" fillId="0" borderId="0" xfId="2" applyNumberFormat="1" applyFont="1" applyFill="1" applyBorder="1" applyAlignment="1">
      <alignment horizontal="center" vertical="center"/>
    </xf>
    <xf numFmtId="174" fontId="25" fillId="0" borderId="66" xfId="2" applyNumberFormat="1" applyFont="1" applyFill="1" applyBorder="1" applyAlignment="1">
      <alignment horizontal="center" vertical="center"/>
    </xf>
    <xf numFmtId="174" fontId="25" fillId="0" borderId="0" xfId="2" applyNumberFormat="1" applyFont="1" applyFill="1" applyBorder="1" applyAlignment="1">
      <alignment horizontal="center" vertical="center"/>
    </xf>
    <xf numFmtId="174" fontId="25" fillId="0" borderId="23" xfId="2" applyNumberFormat="1" applyFont="1" applyFill="1" applyBorder="1" applyAlignment="1">
      <alignment horizontal="center" vertical="center"/>
    </xf>
    <xf numFmtId="177" fontId="6" fillId="0" borderId="0" xfId="2" applyNumberFormat="1" applyFont="1" applyFill="1" applyAlignment="1">
      <alignment horizontal="center" vertical="center"/>
    </xf>
    <xf numFmtId="0" fontId="6" fillId="0" borderId="0" xfId="2" applyFont="1" applyFill="1" applyBorder="1" applyAlignment="1">
      <alignment horizontal="left" wrapText="1"/>
    </xf>
    <xf numFmtId="177" fontId="34" fillId="0" borderId="0" xfId="2" applyNumberFormat="1" applyFont="1" applyFill="1" applyBorder="1" applyAlignment="1">
      <alignment horizontal="left"/>
    </xf>
    <xf numFmtId="0" fontId="28" fillId="0" borderId="0" xfId="2" applyFont="1" applyFill="1" applyBorder="1" applyAlignment="1">
      <alignment horizontal="center" vertical="center"/>
    </xf>
    <xf numFmtId="0" fontId="28" fillId="0" borderId="40" xfId="2" applyFont="1" applyFill="1" applyBorder="1" applyAlignment="1">
      <alignment horizontal="center" vertical="center"/>
    </xf>
    <xf numFmtId="0" fontId="28" fillId="0" borderId="0" xfId="2" applyFont="1" applyFill="1" applyAlignment="1">
      <alignment horizontal="center" vertical="center"/>
    </xf>
    <xf numFmtId="177" fontId="30" fillId="0" borderId="0" xfId="2" applyNumberFormat="1" applyFont="1" applyFill="1" applyAlignment="1">
      <alignment vertical="center"/>
    </xf>
    <xf numFmtId="177" fontId="30" fillId="0" borderId="0" xfId="2" applyNumberFormat="1" applyFont="1" applyFill="1" applyAlignment="1">
      <alignment horizontal="center" vertical="center" wrapText="1"/>
    </xf>
    <xf numFmtId="0" fontId="30" fillId="0" borderId="0" xfId="2" applyFont="1" applyFill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_Plan Уч(бакал.) д_о 2013_14а" xfId="2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108</xdr:row>
      <xdr:rowOff>9525</xdr:rowOff>
    </xdr:from>
    <xdr:to>
      <xdr:col>5</xdr:col>
      <xdr:colOff>190500</xdr:colOff>
      <xdr:row>111</xdr:row>
      <xdr:rowOff>190500</xdr:rowOff>
    </xdr:to>
    <xdr:pic>
      <xdr:nvPicPr>
        <xdr:cNvPr id="1025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24"/>
        <a:stretch>
          <a:fillRect/>
        </a:stretch>
      </xdr:blipFill>
      <xdr:spPr bwMode="auto">
        <a:xfrm>
          <a:off x="4667250" y="26184225"/>
          <a:ext cx="981075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504825</xdr:colOff>
      <xdr:row>113</xdr:row>
      <xdr:rowOff>104775</xdr:rowOff>
    </xdr:from>
    <xdr:to>
      <xdr:col>5</xdr:col>
      <xdr:colOff>28575</xdr:colOff>
      <xdr:row>116</xdr:row>
      <xdr:rowOff>76200</xdr:rowOff>
    </xdr:to>
    <xdr:pic>
      <xdr:nvPicPr>
        <xdr:cNvPr id="1026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336"/>
        <a:stretch>
          <a:fillRect/>
        </a:stretch>
      </xdr:blipFill>
      <xdr:spPr bwMode="auto">
        <a:xfrm>
          <a:off x="4676775" y="27279600"/>
          <a:ext cx="809625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728382</xdr:colOff>
      <xdr:row>104</xdr:row>
      <xdr:rowOff>103114</xdr:rowOff>
    </xdr:from>
    <xdr:to>
      <xdr:col>5</xdr:col>
      <xdr:colOff>179294</xdr:colOff>
      <xdr:row>106</xdr:row>
      <xdr:rowOff>109257</xdr:rowOff>
    </xdr:to>
    <xdr:pic>
      <xdr:nvPicPr>
        <xdr:cNvPr id="4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8176" y="25316349"/>
          <a:ext cx="728383" cy="40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38"/>
  <sheetViews>
    <sheetView view="pageBreakPreview" zoomScale="75" zoomScaleNormal="50" workbookViewId="0">
      <selection activeCell="BU25" sqref="BU25"/>
    </sheetView>
  </sheetViews>
  <sheetFormatPr defaultColWidth="3.28515625" defaultRowHeight="15.75" x14ac:dyDescent="0.25"/>
  <cols>
    <col min="1" max="1" width="6.85546875" style="136" customWidth="1"/>
    <col min="2" max="2" width="4.140625" style="136" customWidth="1"/>
    <col min="3" max="3" width="5.140625" style="136" customWidth="1"/>
    <col min="4" max="4" width="6.140625" style="136" customWidth="1"/>
    <col min="5" max="5" width="4" style="136" customWidth="1"/>
    <col min="6" max="6" width="4.7109375" style="136" customWidth="1"/>
    <col min="7" max="7" width="4.42578125" style="136" customWidth="1"/>
    <col min="8" max="8" width="4.7109375" style="136" customWidth="1"/>
    <col min="9" max="18" width="4" style="136" customWidth="1"/>
    <col min="19" max="19" width="5.28515625" style="136" customWidth="1"/>
    <col min="20" max="21" width="4" style="136" customWidth="1"/>
    <col min="22" max="22" width="5.140625" style="136" customWidth="1"/>
    <col min="23" max="35" width="4" style="136" customWidth="1"/>
    <col min="36" max="36" width="5" style="136" customWidth="1"/>
    <col min="37" max="43" width="4" style="136" customWidth="1"/>
    <col min="44" max="44" width="4.7109375" style="136" customWidth="1"/>
    <col min="45" max="56" width="4" style="136" customWidth="1"/>
    <col min="57" max="16384" width="3.28515625" style="136"/>
  </cols>
  <sheetData>
    <row r="1" spans="1:56" ht="30" x14ac:dyDescent="0.4">
      <c r="A1" s="630" t="s">
        <v>34</v>
      </c>
      <c r="B1" s="630"/>
      <c r="C1" s="630"/>
      <c r="D1" s="630"/>
      <c r="E1" s="630"/>
      <c r="F1" s="630"/>
      <c r="G1" s="630"/>
      <c r="H1" s="630"/>
      <c r="I1" s="630"/>
      <c r="J1" s="630"/>
      <c r="K1" s="630"/>
      <c r="L1" s="630"/>
      <c r="M1" s="630"/>
      <c r="N1" s="630"/>
      <c r="O1" s="630"/>
      <c r="P1" s="631" t="s">
        <v>35</v>
      </c>
      <c r="Q1" s="631"/>
      <c r="R1" s="631"/>
      <c r="S1" s="631"/>
      <c r="T1" s="631"/>
      <c r="U1" s="631"/>
      <c r="V1" s="631"/>
      <c r="W1" s="631"/>
      <c r="X1" s="631"/>
      <c r="Y1" s="631"/>
      <c r="Z1" s="631"/>
      <c r="AA1" s="631"/>
      <c r="AB1" s="631"/>
      <c r="AC1" s="631"/>
      <c r="AD1" s="631"/>
      <c r="AE1" s="631"/>
      <c r="AF1" s="631"/>
      <c r="AG1" s="631"/>
      <c r="AH1" s="631"/>
      <c r="AI1" s="631"/>
      <c r="AJ1" s="631"/>
      <c r="AK1" s="631"/>
      <c r="AL1" s="631"/>
      <c r="AM1" s="631"/>
      <c r="AN1" s="134"/>
      <c r="AO1" s="135"/>
      <c r="AP1" s="135"/>
      <c r="AQ1" s="135"/>
      <c r="AR1" s="135"/>
      <c r="AS1" s="135"/>
      <c r="AT1" s="135"/>
      <c r="AU1" s="135"/>
      <c r="AV1" s="135"/>
      <c r="AW1" s="135"/>
      <c r="AX1" s="135"/>
      <c r="AY1" s="135"/>
      <c r="AZ1" s="135"/>
      <c r="BA1" s="135"/>
    </row>
    <row r="2" spans="1:56" ht="30" x14ac:dyDescent="0.4">
      <c r="A2" s="630" t="s">
        <v>36</v>
      </c>
      <c r="B2" s="630"/>
      <c r="C2" s="630"/>
      <c r="D2" s="630"/>
      <c r="E2" s="630"/>
      <c r="F2" s="630"/>
      <c r="G2" s="630"/>
      <c r="H2" s="630"/>
      <c r="I2" s="630"/>
      <c r="J2" s="630"/>
      <c r="K2" s="630"/>
      <c r="L2" s="630"/>
      <c r="M2" s="630"/>
      <c r="N2" s="630"/>
      <c r="O2" s="630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</row>
    <row r="3" spans="1:56" ht="33.75" customHeight="1" x14ac:dyDescent="0.4">
      <c r="A3" s="632" t="s">
        <v>37</v>
      </c>
      <c r="B3" s="632"/>
      <c r="C3" s="632"/>
      <c r="D3" s="632"/>
      <c r="E3" s="632"/>
      <c r="F3" s="632"/>
      <c r="G3" s="632"/>
      <c r="H3" s="632"/>
      <c r="I3" s="632"/>
      <c r="J3" s="632"/>
      <c r="K3" s="632"/>
      <c r="L3" s="632"/>
      <c r="M3" s="632"/>
      <c r="N3" s="632"/>
      <c r="O3" s="632"/>
      <c r="P3" s="633" t="s">
        <v>38</v>
      </c>
      <c r="Q3" s="633"/>
      <c r="R3" s="633"/>
      <c r="S3" s="633"/>
      <c r="T3" s="633"/>
      <c r="U3" s="633"/>
      <c r="V3" s="633"/>
      <c r="W3" s="633"/>
      <c r="X3" s="633"/>
      <c r="Y3" s="633"/>
      <c r="Z3" s="633"/>
      <c r="AA3" s="633"/>
      <c r="AB3" s="633"/>
      <c r="AC3" s="633"/>
      <c r="AD3" s="633"/>
      <c r="AE3" s="633"/>
      <c r="AF3" s="633"/>
      <c r="AG3" s="633"/>
      <c r="AH3" s="633"/>
      <c r="AI3" s="633"/>
      <c r="AJ3" s="633"/>
      <c r="AK3" s="633"/>
      <c r="AL3" s="633"/>
      <c r="AM3" s="633"/>
      <c r="AN3" s="634" t="s">
        <v>244</v>
      </c>
      <c r="AO3" s="634"/>
      <c r="AP3" s="634"/>
      <c r="AQ3" s="634"/>
      <c r="AR3" s="634"/>
      <c r="AS3" s="634"/>
      <c r="AT3" s="634"/>
      <c r="AU3" s="634"/>
      <c r="AV3" s="634"/>
      <c r="AW3" s="634"/>
      <c r="AX3" s="634"/>
      <c r="AY3" s="634"/>
      <c r="AZ3" s="634"/>
      <c r="BA3" s="634"/>
    </row>
    <row r="4" spans="1:56" ht="23.25" customHeight="1" x14ac:dyDescent="0.45">
      <c r="A4" s="635" t="s">
        <v>247</v>
      </c>
      <c r="B4" s="635"/>
      <c r="C4" s="635"/>
      <c r="D4" s="635"/>
      <c r="E4" s="635"/>
      <c r="F4" s="635"/>
      <c r="G4" s="635"/>
      <c r="H4" s="635"/>
      <c r="I4" s="635"/>
      <c r="J4" s="635"/>
      <c r="K4" s="635"/>
      <c r="L4" s="635"/>
      <c r="M4" s="635"/>
      <c r="N4" s="635"/>
      <c r="O4" s="635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634"/>
      <c r="AO4" s="634"/>
      <c r="AP4" s="634"/>
      <c r="AQ4" s="634"/>
      <c r="AR4" s="634"/>
      <c r="AS4" s="634"/>
      <c r="AT4" s="634"/>
      <c r="AU4" s="634"/>
      <c r="AV4" s="634"/>
      <c r="AW4" s="634"/>
      <c r="AX4" s="634"/>
      <c r="AY4" s="634"/>
      <c r="AZ4" s="634"/>
      <c r="BA4" s="634"/>
    </row>
    <row r="5" spans="1:56" ht="25.5" customHeight="1" x14ac:dyDescent="0.4">
      <c r="A5" s="584"/>
      <c r="B5" s="584"/>
      <c r="C5" s="584"/>
      <c r="D5" s="584"/>
      <c r="E5" s="584"/>
      <c r="F5" s="584"/>
      <c r="G5" s="584"/>
      <c r="H5" s="584"/>
      <c r="I5" s="584"/>
      <c r="J5" s="584"/>
      <c r="K5" s="584"/>
      <c r="L5" s="584"/>
      <c r="M5" s="584"/>
      <c r="N5" s="584"/>
      <c r="O5" s="584"/>
      <c r="P5" s="636" t="s">
        <v>40</v>
      </c>
      <c r="Q5" s="637"/>
      <c r="R5" s="637"/>
      <c r="S5" s="637"/>
      <c r="T5" s="637"/>
      <c r="U5" s="637"/>
      <c r="V5" s="637"/>
      <c r="W5" s="637"/>
      <c r="X5" s="637"/>
      <c r="Y5" s="637"/>
      <c r="Z5" s="637"/>
      <c r="AA5" s="637"/>
      <c r="AB5" s="637"/>
      <c r="AC5" s="637"/>
      <c r="AD5" s="637"/>
      <c r="AE5" s="637"/>
      <c r="AF5" s="637"/>
      <c r="AG5" s="637"/>
      <c r="AH5" s="637"/>
      <c r="AI5" s="637"/>
      <c r="AJ5" s="637"/>
      <c r="AK5" s="637"/>
      <c r="AL5" s="637"/>
      <c r="AM5" s="637"/>
      <c r="AN5" s="135"/>
      <c r="AO5" s="135"/>
      <c r="AP5" s="135"/>
      <c r="AQ5" s="135"/>
      <c r="AR5" s="135"/>
      <c r="AS5" s="135"/>
      <c r="AT5" s="135"/>
      <c r="AU5" s="135"/>
      <c r="AV5" s="135"/>
      <c r="AW5" s="135"/>
      <c r="AX5" s="135"/>
      <c r="AY5" s="135"/>
      <c r="AZ5" s="135"/>
      <c r="BA5" s="135"/>
    </row>
    <row r="6" spans="1:56" s="140" customFormat="1" ht="23.25" customHeight="1" x14ac:dyDescent="0.35">
      <c r="A6" s="630" t="s">
        <v>41</v>
      </c>
      <c r="B6" s="630"/>
      <c r="C6" s="630"/>
      <c r="D6" s="630"/>
      <c r="E6" s="630"/>
      <c r="F6" s="630"/>
      <c r="G6" s="630"/>
      <c r="H6" s="630"/>
      <c r="I6" s="630"/>
      <c r="J6" s="630"/>
      <c r="K6" s="630"/>
      <c r="L6" s="630"/>
      <c r="M6" s="630"/>
      <c r="N6" s="630"/>
      <c r="O6" s="630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K6" s="139"/>
      <c r="AL6" s="139"/>
      <c r="AM6" s="139"/>
      <c r="AN6" s="139"/>
      <c r="AO6" s="638"/>
      <c r="AP6" s="638"/>
      <c r="AQ6" s="638"/>
      <c r="AR6" s="638"/>
      <c r="AS6" s="638"/>
      <c r="AT6" s="638"/>
      <c r="AU6" s="638"/>
      <c r="AV6" s="638"/>
      <c r="AW6" s="638"/>
      <c r="AX6" s="638"/>
      <c r="AY6" s="638"/>
      <c r="AZ6" s="638"/>
      <c r="BA6" s="638"/>
      <c r="BB6" s="136"/>
      <c r="BC6" s="136"/>
      <c r="BD6" s="136"/>
    </row>
    <row r="7" spans="1:56" s="140" customFormat="1" ht="27" customHeight="1" x14ac:dyDescent="0.35">
      <c r="A7" s="630" t="s">
        <v>248</v>
      </c>
      <c r="B7" s="630"/>
      <c r="C7" s="630"/>
      <c r="D7" s="630"/>
      <c r="E7" s="630"/>
      <c r="F7" s="630"/>
      <c r="G7" s="630"/>
      <c r="H7" s="630"/>
      <c r="I7" s="630"/>
      <c r="J7" s="630"/>
      <c r="K7" s="630"/>
      <c r="L7" s="630"/>
      <c r="M7" s="630"/>
      <c r="N7" s="630"/>
      <c r="O7" s="630"/>
      <c r="P7" s="634" t="s">
        <v>427</v>
      </c>
      <c r="Q7" s="634"/>
      <c r="R7" s="634"/>
      <c r="S7" s="634"/>
      <c r="T7" s="634"/>
      <c r="U7" s="634"/>
      <c r="V7" s="634"/>
      <c r="W7" s="634"/>
      <c r="X7" s="634"/>
      <c r="Y7" s="634"/>
      <c r="Z7" s="634"/>
      <c r="AA7" s="634"/>
      <c r="AB7" s="634"/>
      <c r="AC7" s="634"/>
      <c r="AD7" s="634"/>
      <c r="AE7" s="634"/>
      <c r="AF7" s="634"/>
      <c r="AG7" s="634"/>
      <c r="AH7" s="634"/>
      <c r="AI7" s="634"/>
      <c r="AJ7" s="634"/>
      <c r="AK7" s="634"/>
      <c r="AL7" s="634"/>
      <c r="AM7" s="112"/>
      <c r="AN7" s="658" t="s">
        <v>44</v>
      </c>
      <c r="AO7" s="659"/>
      <c r="AP7" s="659"/>
      <c r="AQ7" s="659"/>
      <c r="AR7" s="659"/>
      <c r="AS7" s="659"/>
      <c r="AT7" s="659"/>
      <c r="AU7" s="659"/>
      <c r="AV7" s="659"/>
      <c r="AW7" s="659"/>
      <c r="AX7" s="659"/>
      <c r="AY7" s="659"/>
      <c r="AZ7" s="659"/>
      <c r="BA7" s="659"/>
      <c r="BB7" s="136"/>
      <c r="BC7" s="136"/>
      <c r="BD7" s="136"/>
    </row>
    <row r="8" spans="1:56" s="140" customFormat="1" ht="27" customHeight="1" x14ac:dyDescent="0.35">
      <c r="A8" s="141"/>
      <c r="B8" s="141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644" t="s">
        <v>428</v>
      </c>
      <c r="Q8" s="644"/>
      <c r="R8" s="644"/>
      <c r="S8" s="644"/>
      <c r="T8" s="644"/>
      <c r="U8" s="644"/>
      <c r="V8" s="644"/>
      <c r="W8" s="644"/>
      <c r="X8" s="644"/>
      <c r="Y8" s="644"/>
      <c r="Z8" s="644"/>
      <c r="AA8" s="644"/>
      <c r="AB8" s="644"/>
      <c r="AC8" s="644"/>
      <c r="AD8" s="644"/>
      <c r="AE8" s="644"/>
      <c r="AF8" s="644"/>
      <c r="AG8" s="644"/>
      <c r="AH8" s="644"/>
      <c r="AI8" s="644"/>
      <c r="AJ8" s="644"/>
      <c r="AK8" s="644"/>
      <c r="AL8" s="644"/>
      <c r="AM8" s="112"/>
      <c r="AN8" s="653" t="s">
        <v>46</v>
      </c>
      <c r="AO8" s="653"/>
      <c r="AP8" s="653"/>
      <c r="AQ8" s="653"/>
      <c r="AR8" s="653"/>
      <c r="AS8" s="653"/>
      <c r="AT8" s="653"/>
      <c r="AU8" s="653"/>
      <c r="AV8" s="653"/>
      <c r="AW8" s="653"/>
      <c r="AX8" s="653"/>
      <c r="AY8" s="653"/>
      <c r="AZ8" s="653"/>
      <c r="BA8" s="653"/>
      <c r="BB8" s="136"/>
      <c r="BC8" s="136"/>
      <c r="BD8" s="136"/>
    </row>
    <row r="9" spans="1:56" s="140" customFormat="1" ht="43.5" customHeight="1" x14ac:dyDescent="0.35">
      <c r="A9" s="141"/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644" t="s">
        <v>429</v>
      </c>
      <c r="Q9" s="644"/>
      <c r="R9" s="644"/>
      <c r="S9" s="644"/>
      <c r="T9" s="644"/>
      <c r="U9" s="644"/>
      <c r="V9" s="644"/>
      <c r="W9" s="644"/>
      <c r="X9" s="644"/>
      <c r="Y9" s="644"/>
      <c r="Z9" s="644"/>
      <c r="AA9" s="644"/>
      <c r="AB9" s="644"/>
      <c r="AC9" s="644"/>
      <c r="AD9" s="644"/>
      <c r="AE9" s="644"/>
      <c r="AF9" s="644"/>
      <c r="AG9" s="644"/>
      <c r="AH9" s="644"/>
      <c r="AI9" s="644"/>
      <c r="AJ9" s="644"/>
      <c r="AK9" s="644"/>
      <c r="AL9" s="644"/>
      <c r="AM9" s="112"/>
      <c r="AN9" s="653"/>
      <c r="AO9" s="653"/>
      <c r="AP9" s="653"/>
      <c r="AQ9" s="653"/>
      <c r="AR9" s="653"/>
      <c r="AS9" s="653"/>
      <c r="AT9" s="653"/>
      <c r="AU9" s="653"/>
      <c r="AV9" s="653"/>
      <c r="AW9" s="653"/>
      <c r="AX9" s="653"/>
      <c r="AY9" s="653"/>
      <c r="AZ9" s="653"/>
      <c r="BA9" s="653"/>
      <c r="BB9" s="136"/>
      <c r="BC9" s="136"/>
      <c r="BD9" s="136"/>
    </row>
    <row r="10" spans="1:56" s="140" customFormat="1" ht="21" customHeight="1" x14ac:dyDescent="0.35">
      <c r="A10" s="141"/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644" t="s">
        <v>430</v>
      </c>
      <c r="Q10" s="654"/>
      <c r="R10" s="654"/>
      <c r="S10" s="654"/>
      <c r="T10" s="654"/>
      <c r="U10" s="654"/>
      <c r="V10" s="654"/>
      <c r="W10" s="654"/>
      <c r="X10" s="654"/>
      <c r="Y10" s="654"/>
      <c r="Z10" s="654"/>
      <c r="AA10" s="654"/>
      <c r="AB10" s="654"/>
      <c r="AC10" s="654"/>
      <c r="AD10" s="654"/>
      <c r="AE10" s="654"/>
      <c r="AF10" s="654"/>
      <c r="AG10" s="654"/>
      <c r="AH10" s="654"/>
      <c r="AI10" s="654"/>
      <c r="AJ10" s="654"/>
      <c r="AK10" s="654"/>
      <c r="AL10" s="655"/>
      <c r="AM10" s="655"/>
      <c r="AN10" s="653"/>
      <c r="AO10" s="653"/>
      <c r="AP10" s="653"/>
      <c r="AQ10" s="653"/>
      <c r="AR10" s="653"/>
      <c r="AS10" s="653"/>
      <c r="AT10" s="653"/>
      <c r="AU10" s="653"/>
      <c r="AV10" s="653"/>
      <c r="AW10" s="653"/>
      <c r="AX10" s="653"/>
      <c r="AY10" s="653"/>
      <c r="AZ10" s="653"/>
      <c r="BA10" s="653"/>
      <c r="BB10" s="136"/>
      <c r="BC10" s="136"/>
      <c r="BD10" s="136"/>
    </row>
    <row r="11" spans="1:56" s="140" customFormat="1" ht="23.25" customHeight="1" x14ac:dyDescent="0.35">
      <c r="A11" s="141"/>
      <c r="B11" s="141"/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644" t="s">
        <v>431</v>
      </c>
      <c r="Q11" s="644"/>
      <c r="R11" s="644"/>
      <c r="S11" s="644"/>
      <c r="T11" s="644"/>
      <c r="U11" s="644"/>
      <c r="V11" s="644"/>
      <c r="W11" s="644"/>
      <c r="X11" s="644"/>
      <c r="Y11" s="644"/>
      <c r="Z11" s="644"/>
      <c r="AA11" s="644"/>
      <c r="AB11" s="644"/>
      <c r="AC11" s="644"/>
      <c r="AD11" s="644"/>
      <c r="AE11" s="644"/>
      <c r="AF11" s="644"/>
      <c r="AG11" s="644"/>
      <c r="AH11" s="644"/>
      <c r="AI11" s="644"/>
      <c r="AJ11" s="644"/>
      <c r="AK11" s="644"/>
      <c r="AL11" s="644"/>
      <c r="AM11" s="644"/>
      <c r="AN11" s="142"/>
      <c r="AO11" s="142"/>
      <c r="AP11" s="142"/>
      <c r="AQ11" s="142"/>
      <c r="AR11" s="142"/>
      <c r="AS11" s="142"/>
      <c r="AT11" s="142"/>
      <c r="AU11" s="142"/>
      <c r="AV11" s="142"/>
      <c r="AW11" s="142"/>
      <c r="AX11" s="142"/>
      <c r="AY11" s="142"/>
      <c r="AZ11" s="142"/>
      <c r="BA11" s="142"/>
      <c r="BB11" s="136"/>
      <c r="BC11" s="136"/>
      <c r="BD11" s="136"/>
    </row>
    <row r="12" spans="1:56" s="140" customFormat="1" ht="18.75" customHeight="1" x14ac:dyDescent="0.4">
      <c r="A12" s="141"/>
      <c r="B12" s="141"/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3"/>
      <c r="Q12" s="143"/>
      <c r="R12" s="143"/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4"/>
      <c r="AM12" s="144"/>
      <c r="AN12" s="142"/>
      <c r="AO12" s="142"/>
      <c r="AP12" s="142"/>
      <c r="AQ12" s="142"/>
      <c r="AR12" s="142"/>
      <c r="AS12" s="142"/>
      <c r="AT12" s="142"/>
      <c r="AU12" s="142"/>
      <c r="AV12" s="142"/>
      <c r="AW12" s="142"/>
      <c r="AX12" s="142"/>
      <c r="AY12" s="142"/>
      <c r="AZ12" s="142"/>
      <c r="BA12" s="142"/>
      <c r="BB12" s="136"/>
      <c r="BC12" s="136"/>
      <c r="BD12" s="136"/>
    </row>
    <row r="13" spans="1:56" ht="26.25" x14ac:dyDescent="0.4">
      <c r="A13" s="141"/>
      <c r="B13" s="141"/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4"/>
      <c r="AM13" s="144"/>
      <c r="AN13" s="142"/>
      <c r="AO13" s="142"/>
      <c r="AP13" s="142"/>
      <c r="AQ13" s="142"/>
      <c r="AR13" s="142"/>
      <c r="AS13" s="142"/>
      <c r="AT13" s="142"/>
      <c r="AU13" s="142"/>
      <c r="AV13" s="142"/>
      <c r="AW13" s="142"/>
      <c r="AX13" s="142"/>
      <c r="AY13" s="142"/>
      <c r="AZ13" s="142"/>
      <c r="BA13" s="142"/>
    </row>
    <row r="14" spans="1:56" ht="18" customHeight="1" x14ac:dyDescent="0.3">
      <c r="A14" s="141"/>
      <c r="B14" s="141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  <c r="AA14" s="141"/>
      <c r="AB14" s="141"/>
      <c r="AC14" s="141"/>
      <c r="AD14" s="141"/>
      <c r="AE14" s="141"/>
      <c r="AF14" s="141"/>
      <c r="AG14" s="141"/>
      <c r="AH14" s="141"/>
      <c r="AI14" s="141"/>
      <c r="AJ14" s="141"/>
      <c r="AK14" s="141"/>
      <c r="AL14" s="141"/>
      <c r="AM14" s="141"/>
      <c r="AN14" s="141"/>
      <c r="AO14" s="145"/>
      <c r="AP14" s="145"/>
      <c r="AQ14" s="145"/>
      <c r="AR14" s="145"/>
      <c r="AS14" s="145"/>
      <c r="AT14" s="145"/>
      <c r="AU14" s="145"/>
      <c r="AV14" s="145"/>
      <c r="AW14" s="145"/>
      <c r="AX14" s="145"/>
      <c r="AY14" s="145"/>
      <c r="AZ14" s="145"/>
      <c r="BA14" s="145"/>
    </row>
    <row r="15" spans="1:56" s="146" customFormat="1" ht="20.25" customHeight="1" x14ac:dyDescent="0.3">
      <c r="A15" s="645" t="s">
        <v>184</v>
      </c>
      <c r="B15" s="645"/>
      <c r="C15" s="645"/>
      <c r="D15" s="645"/>
      <c r="E15" s="645"/>
      <c r="F15" s="645"/>
      <c r="G15" s="645"/>
      <c r="H15" s="645"/>
      <c r="I15" s="645"/>
      <c r="J15" s="645"/>
      <c r="K15" s="645"/>
      <c r="L15" s="645"/>
      <c r="M15" s="645"/>
      <c r="N15" s="645"/>
      <c r="O15" s="645"/>
      <c r="P15" s="645"/>
      <c r="Q15" s="645"/>
      <c r="R15" s="645"/>
      <c r="S15" s="645"/>
      <c r="T15" s="645"/>
      <c r="U15" s="645"/>
      <c r="V15" s="645"/>
      <c r="W15" s="645"/>
      <c r="X15" s="645"/>
      <c r="Y15" s="645"/>
      <c r="Z15" s="645"/>
      <c r="AA15" s="645"/>
      <c r="AB15" s="645"/>
      <c r="AC15" s="645"/>
      <c r="AD15" s="645"/>
      <c r="AE15" s="645"/>
      <c r="AF15" s="645"/>
      <c r="AG15" s="645"/>
      <c r="AH15" s="645"/>
      <c r="AI15" s="645"/>
      <c r="AJ15" s="645"/>
      <c r="AK15" s="645"/>
      <c r="AL15" s="645"/>
      <c r="AM15" s="645"/>
      <c r="AN15" s="645"/>
      <c r="AO15" s="645"/>
      <c r="AP15" s="645"/>
      <c r="AQ15" s="645"/>
      <c r="AR15" s="645"/>
      <c r="AS15" s="645"/>
      <c r="AT15" s="645"/>
      <c r="AU15" s="645"/>
      <c r="AV15" s="645"/>
      <c r="AW15" s="645"/>
      <c r="AX15" s="645"/>
      <c r="AY15" s="645"/>
      <c r="AZ15" s="645"/>
      <c r="BA15" s="645"/>
      <c r="BB15" s="136"/>
      <c r="BC15" s="136"/>
      <c r="BD15" s="136"/>
    </row>
    <row r="16" spans="1:56" ht="20.100000000000001" customHeight="1" thickBot="1" x14ac:dyDescent="0.3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</row>
    <row r="17" spans="1:56" ht="20.100000000000001" customHeight="1" x14ac:dyDescent="0.25">
      <c r="A17" s="646" t="s">
        <v>49</v>
      </c>
      <c r="B17" s="648" t="s">
        <v>50</v>
      </c>
      <c r="C17" s="649"/>
      <c r="D17" s="649"/>
      <c r="E17" s="650"/>
      <c r="F17" s="649" t="s">
        <v>51</v>
      </c>
      <c r="G17" s="649"/>
      <c r="H17" s="649"/>
      <c r="I17" s="649"/>
      <c r="J17" s="651" t="s">
        <v>52</v>
      </c>
      <c r="K17" s="640"/>
      <c r="L17" s="640"/>
      <c r="M17" s="652"/>
      <c r="N17" s="639" t="s">
        <v>53</v>
      </c>
      <c r="O17" s="640"/>
      <c r="P17" s="640"/>
      <c r="Q17" s="640"/>
      <c r="R17" s="640"/>
      <c r="S17" s="651" t="s">
        <v>54</v>
      </c>
      <c r="T17" s="639"/>
      <c r="U17" s="639"/>
      <c r="V17" s="639"/>
      <c r="W17" s="652"/>
      <c r="X17" s="639" t="s">
        <v>55</v>
      </c>
      <c r="Y17" s="640"/>
      <c r="Z17" s="640"/>
      <c r="AA17" s="640"/>
      <c r="AB17" s="648" t="s">
        <v>56</v>
      </c>
      <c r="AC17" s="649"/>
      <c r="AD17" s="649"/>
      <c r="AE17" s="650"/>
      <c r="AF17" s="649" t="s">
        <v>57</v>
      </c>
      <c r="AG17" s="649"/>
      <c r="AH17" s="649"/>
      <c r="AI17" s="649"/>
      <c r="AJ17" s="651" t="s">
        <v>58</v>
      </c>
      <c r="AK17" s="639"/>
      <c r="AL17" s="639"/>
      <c r="AM17" s="639"/>
      <c r="AN17" s="652"/>
      <c r="AO17" s="639" t="s">
        <v>59</v>
      </c>
      <c r="AP17" s="640"/>
      <c r="AQ17" s="640"/>
      <c r="AR17" s="640"/>
      <c r="AS17" s="641" t="s">
        <v>60</v>
      </c>
      <c r="AT17" s="642"/>
      <c r="AU17" s="642"/>
      <c r="AV17" s="642"/>
      <c r="AW17" s="643"/>
      <c r="AX17" s="639" t="s">
        <v>61</v>
      </c>
      <c r="AY17" s="640"/>
      <c r="AZ17" s="640"/>
      <c r="BA17" s="652"/>
    </row>
    <row r="18" spans="1:56" s="147" customFormat="1" ht="20.25" customHeight="1" thickBot="1" x14ac:dyDescent="0.3">
      <c r="A18" s="647"/>
      <c r="B18" s="587">
        <v>1</v>
      </c>
      <c r="C18" s="588">
        <v>2</v>
      </c>
      <c r="D18" s="588">
        <v>3</v>
      </c>
      <c r="E18" s="589">
        <v>4</v>
      </c>
      <c r="F18" s="590">
        <v>5</v>
      </c>
      <c r="G18" s="588">
        <v>6</v>
      </c>
      <c r="H18" s="588">
        <v>7</v>
      </c>
      <c r="I18" s="591">
        <v>8</v>
      </c>
      <c r="J18" s="587">
        <v>9</v>
      </c>
      <c r="K18" s="588">
        <v>10</v>
      </c>
      <c r="L18" s="588">
        <v>11</v>
      </c>
      <c r="M18" s="589">
        <v>12</v>
      </c>
      <c r="N18" s="590">
        <v>13</v>
      </c>
      <c r="O18" s="588">
        <v>14</v>
      </c>
      <c r="P18" s="588">
        <v>15</v>
      </c>
      <c r="Q18" s="588">
        <v>16</v>
      </c>
      <c r="R18" s="591">
        <v>17</v>
      </c>
      <c r="S18" s="587">
        <v>18</v>
      </c>
      <c r="T18" s="588">
        <v>19</v>
      </c>
      <c r="U18" s="588">
        <v>20</v>
      </c>
      <c r="V18" s="588">
        <v>21</v>
      </c>
      <c r="W18" s="589">
        <v>22</v>
      </c>
      <c r="X18" s="590">
        <v>23</v>
      </c>
      <c r="Y18" s="588">
        <v>24</v>
      </c>
      <c r="Z18" s="588">
        <v>25</v>
      </c>
      <c r="AA18" s="591">
        <v>26</v>
      </c>
      <c r="AB18" s="587">
        <v>27</v>
      </c>
      <c r="AC18" s="588">
        <v>28</v>
      </c>
      <c r="AD18" s="588">
        <v>29</v>
      </c>
      <c r="AE18" s="589">
        <v>30</v>
      </c>
      <c r="AF18" s="590">
        <v>31</v>
      </c>
      <c r="AG18" s="588">
        <v>32</v>
      </c>
      <c r="AH18" s="588">
        <v>33</v>
      </c>
      <c r="AI18" s="591">
        <v>34</v>
      </c>
      <c r="AJ18" s="587">
        <v>35</v>
      </c>
      <c r="AK18" s="588">
        <v>36</v>
      </c>
      <c r="AL18" s="588">
        <v>37</v>
      </c>
      <c r="AM18" s="588">
        <v>38</v>
      </c>
      <c r="AN18" s="589">
        <v>39</v>
      </c>
      <c r="AO18" s="590">
        <v>40</v>
      </c>
      <c r="AP18" s="588">
        <v>41</v>
      </c>
      <c r="AQ18" s="588">
        <v>42</v>
      </c>
      <c r="AR18" s="591">
        <v>43</v>
      </c>
      <c r="AS18" s="587">
        <v>44</v>
      </c>
      <c r="AT18" s="588">
        <v>45</v>
      </c>
      <c r="AU18" s="588">
        <v>46</v>
      </c>
      <c r="AV18" s="588">
        <v>47</v>
      </c>
      <c r="AW18" s="589">
        <v>48</v>
      </c>
      <c r="AX18" s="590">
        <v>49</v>
      </c>
      <c r="AY18" s="588">
        <v>50</v>
      </c>
      <c r="AZ18" s="588">
        <v>51</v>
      </c>
      <c r="BA18" s="589">
        <v>52</v>
      </c>
      <c r="BB18" s="136"/>
      <c r="BC18" s="136"/>
      <c r="BD18" s="136"/>
    </row>
    <row r="19" spans="1:56" ht="20.100000000000001" customHeight="1" x14ac:dyDescent="0.3">
      <c r="A19" s="592">
        <v>1</v>
      </c>
      <c r="B19" s="593" t="s">
        <v>166</v>
      </c>
      <c r="C19" s="594" t="s">
        <v>62</v>
      </c>
      <c r="D19" s="594" t="s">
        <v>62</v>
      </c>
      <c r="E19" s="595" t="s">
        <v>62</v>
      </c>
      <c r="F19" s="596" t="s">
        <v>62</v>
      </c>
      <c r="G19" s="594" t="s">
        <v>62</v>
      </c>
      <c r="H19" s="594" t="s">
        <v>62</v>
      </c>
      <c r="I19" s="597" t="s">
        <v>62</v>
      </c>
      <c r="J19" s="598" t="s">
        <v>62</v>
      </c>
      <c r="K19" s="594" t="s">
        <v>62</v>
      </c>
      <c r="L19" s="594" t="s">
        <v>62</v>
      </c>
      <c r="M19" s="595" t="s">
        <v>62</v>
      </c>
      <c r="N19" s="596" t="s">
        <v>62</v>
      </c>
      <c r="O19" s="594" t="s">
        <v>62</v>
      </c>
      <c r="P19" s="594" t="s">
        <v>62</v>
      </c>
      <c r="Q19" s="599" t="s">
        <v>63</v>
      </c>
      <c r="R19" s="600" t="s">
        <v>166</v>
      </c>
      <c r="S19" s="593" t="s">
        <v>64</v>
      </c>
      <c r="T19" s="599" t="s">
        <v>64</v>
      </c>
      <c r="U19" s="594" t="s">
        <v>62</v>
      </c>
      <c r="V19" s="594" t="s">
        <v>62</v>
      </c>
      <c r="W19" s="595" t="s">
        <v>62</v>
      </c>
      <c r="X19" s="596" t="s">
        <v>62</v>
      </c>
      <c r="Y19" s="594" t="s">
        <v>62</v>
      </c>
      <c r="Z19" s="594" t="s">
        <v>62</v>
      </c>
      <c r="AA19" s="597" t="s">
        <v>62</v>
      </c>
      <c r="AB19" s="598" t="s">
        <v>62</v>
      </c>
      <c r="AC19" s="594" t="s">
        <v>62</v>
      </c>
      <c r="AD19" s="594" t="s">
        <v>62</v>
      </c>
      <c r="AE19" s="595" t="s">
        <v>62</v>
      </c>
      <c r="AF19" s="596" t="s">
        <v>62</v>
      </c>
      <c r="AG19" s="594" t="s">
        <v>62</v>
      </c>
      <c r="AH19" s="594" t="s">
        <v>62</v>
      </c>
      <c r="AI19" s="597" t="s">
        <v>62</v>
      </c>
      <c r="AJ19" s="598" t="s">
        <v>62</v>
      </c>
      <c r="AK19" s="594" t="s">
        <v>62</v>
      </c>
      <c r="AL19" s="594" t="s">
        <v>62</v>
      </c>
      <c r="AM19" s="594" t="s">
        <v>62</v>
      </c>
      <c r="AN19" s="595" t="s">
        <v>62</v>
      </c>
      <c r="AO19" s="596" t="s">
        <v>62</v>
      </c>
      <c r="AP19" s="594" t="s">
        <v>62</v>
      </c>
      <c r="AQ19" s="599" t="s">
        <v>63</v>
      </c>
      <c r="AR19" s="600" t="s">
        <v>218</v>
      </c>
      <c r="AS19" s="593" t="s">
        <v>64</v>
      </c>
      <c r="AT19" s="599" t="s">
        <v>64</v>
      </c>
      <c r="AU19" s="599" t="s">
        <v>64</v>
      </c>
      <c r="AV19" s="599" t="s">
        <v>64</v>
      </c>
      <c r="AW19" s="601" t="s">
        <v>64</v>
      </c>
      <c r="AX19" s="602" t="s">
        <v>64</v>
      </c>
      <c r="AY19" s="599" t="s">
        <v>64</v>
      </c>
      <c r="AZ19" s="599" t="s">
        <v>64</v>
      </c>
      <c r="BA19" s="601" t="s">
        <v>64</v>
      </c>
    </row>
    <row r="20" spans="1:56" ht="20.100000000000001" customHeight="1" x14ac:dyDescent="0.3">
      <c r="A20" s="32">
        <v>2</v>
      </c>
      <c r="B20" s="603" t="s">
        <v>166</v>
      </c>
      <c r="C20" s="34" t="s">
        <v>62</v>
      </c>
      <c r="D20" s="34" t="s">
        <v>62</v>
      </c>
      <c r="E20" s="35" t="s">
        <v>62</v>
      </c>
      <c r="F20" s="37" t="s">
        <v>62</v>
      </c>
      <c r="G20" s="34" t="s">
        <v>62</v>
      </c>
      <c r="H20" s="34" t="s">
        <v>62</v>
      </c>
      <c r="I20" s="36" t="s">
        <v>62</v>
      </c>
      <c r="J20" s="33" t="s">
        <v>62</v>
      </c>
      <c r="K20" s="34" t="s">
        <v>62</v>
      </c>
      <c r="L20" s="34" t="s">
        <v>62</v>
      </c>
      <c r="M20" s="35" t="s">
        <v>62</v>
      </c>
      <c r="N20" s="37" t="s">
        <v>62</v>
      </c>
      <c r="O20" s="34" t="s">
        <v>62</v>
      </c>
      <c r="P20" s="34" t="s">
        <v>62</v>
      </c>
      <c r="Q20" s="604" t="s">
        <v>63</v>
      </c>
      <c r="R20" s="605" t="s">
        <v>166</v>
      </c>
      <c r="S20" s="603" t="s">
        <v>64</v>
      </c>
      <c r="T20" s="604" t="s">
        <v>64</v>
      </c>
      <c r="U20" s="34" t="s">
        <v>62</v>
      </c>
      <c r="V20" s="34" t="s">
        <v>62</v>
      </c>
      <c r="W20" s="35" t="s">
        <v>62</v>
      </c>
      <c r="X20" s="37" t="s">
        <v>62</v>
      </c>
      <c r="Y20" s="34" t="s">
        <v>62</v>
      </c>
      <c r="Z20" s="34" t="s">
        <v>62</v>
      </c>
      <c r="AA20" s="36" t="s">
        <v>62</v>
      </c>
      <c r="AB20" s="33" t="s">
        <v>62</v>
      </c>
      <c r="AC20" s="34" t="s">
        <v>62</v>
      </c>
      <c r="AD20" s="34" t="s">
        <v>62</v>
      </c>
      <c r="AE20" s="35" t="s">
        <v>62</v>
      </c>
      <c r="AF20" s="37" t="s">
        <v>62</v>
      </c>
      <c r="AG20" s="34" t="s">
        <v>62</v>
      </c>
      <c r="AH20" s="34" t="s">
        <v>62</v>
      </c>
      <c r="AI20" s="36" t="s">
        <v>62</v>
      </c>
      <c r="AJ20" s="33" t="s">
        <v>62</v>
      </c>
      <c r="AK20" s="34" t="s">
        <v>62</v>
      </c>
      <c r="AL20" s="34" t="s">
        <v>62</v>
      </c>
      <c r="AM20" s="34" t="s">
        <v>62</v>
      </c>
      <c r="AN20" s="35" t="s">
        <v>62</v>
      </c>
      <c r="AO20" s="37" t="s">
        <v>62</v>
      </c>
      <c r="AP20" s="34" t="s">
        <v>62</v>
      </c>
      <c r="AQ20" s="604" t="s">
        <v>63</v>
      </c>
      <c r="AR20" s="605" t="s">
        <v>218</v>
      </c>
      <c r="AS20" s="603" t="s">
        <v>64</v>
      </c>
      <c r="AT20" s="604" t="s">
        <v>64</v>
      </c>
      <c r="AU20" s="604" t="s">
        <v>64</v>
      </c>
      <c r="AV20" s="604" t="s">
        <v>64</v>
      </c>
      <c r="AW20" s="606" t="s">
        <v>64</v>
      </c>
      <c r="AX20" s="607" t="s">
        <v>64</v>
      </c>
      <c r="AY20" s="604" t="s">
        <v>64</v>
      </c>
      <c r="AZ20" s="604" t="s">
        <v>64</v>
      </c>
      <c r="BA20" s="606" t="s">
        <v>64</v>
      </c>
    </row>
    <row r="21" spans="1:56" s="148" customFormat="1" ht="18.75" x14ac:dyDescent="0.3">
      <c r="A21" s="32">
        <v>3</v>
      </c>
      <c r="B21" s="603" t="s">
        <v>166</v>
      </c>
      <c r="C21" s="34" t="s">
        <v>62</v>
      </c>
      <c r="D21" s="34" t="s">
        <v>62</v>
      </c>
      <c r="E21" s="35" t="s">
        <v>62</v>
      </c>
      <c r="F21" s="37" t="s">
        <v>62</v>
      </c>
      <c r="G21" s="34" t="s">
        <v>62</v>
      </c>
      <c r="H21" s="34" t="s">
        <v>62</v>
      </c>
      <c r="I21" s="36" t="s">
        <v>62</v>
      </c>
      <c r="J21" s="33" t="s">
        <v>62</v>
      </c>
      <c r="K21" s="34" t="s">
        <v>62</v>
      </c>
      <c r="L21" s="34" t="s">
        <v>62</v>
      </c>
      <c r="M21" s="35" t="s">
        <v>62</v>
      </c>
      <c r="N21" s="37" t="s">
        <v>62</v>
      </c>
      <c r="O21" s="34" t="s">
        <v>62</v>
      </c>
      <c r="P21" s="34" t="s">
        <v>62</v>
      </c>
      <c r="Q21" s="604" t="s">
        <v>63</v>
      </c>
      <c r="R21" s="605" t="s">
        <v>166</v>
      </c>
      <c r="S21" s="603" t="s">
        <v>64</v>
      </c>
      <c r="T21" s="604" t="s">
        <v>64</v>
      </c>
      <c r="U21" s="34" t="s">
        <v>62</v>
      </c>
      <c r="V21" s="34" t="s">
        <v>62</v>
      </c>
      <c r="W21" s="35" t="s">
        <v>62</v>
      </c>
      <c r="X21" s="37" t="s">
        <v>62</v>
      </c>
      <c r="Y21" s="34" t="s">
        <v>62</v>
      </c>
      <c r="Z21" s="34" t="s">
        <v>62</v>
      </c>
      <c r="AA21" s="36" t="s">
        <v>62</v>
      </c>
      <c r="AB21" s="33" t="s">
        <v>62</v>
      </c>
      <c r="AC21" s="34" t="s">
        <v>62</v>
      </c>
      <c r="AD21" s="34" t="s">
        <v>62</v>
      </c>
      <c r="AE21" s="35" t="s">
        <v>62</v>
      </c>
      <c r="AF21" s="37" t="s">
        <v>62</v>
      </c>
      <c r="AG21" s="34" t="s">
        <v>62</v>
      </c>
      <c r="AH21" s="34" t="s">
        <v>62</v>
      </c>
      <c r="AI21" s="36" t="s">
        <v>62</v>
      </c>
      <c r="AJ21" s="33" t="s">
        <v>62</v>
      </c>
      <c r="AK21" s="34" t="s">
        <v>62</v>
      </c>
      <c r="AL21" s="34" t="s">
        <v>62</v>
      </c>
      <c r="AM21" s="34" t="s">
        <v>62</v>
      </c>
      <c r="AN21" s="35" t="s">
        <v>62</v>
      </c>
      <c r="AO21" s="37" t="s">
        <v>62</v>
      </c>
      <c r="AP21" s="34" t="s">
        <v>62</v>
      </c>
      <c r="AQ21" s="604" t="s">
        <v>63</v>
      </c>
      <c r="AR21" s="605" t="s">
        <v>218</v>
      </c>
      <c r="AS21" s="603" t="s">
        <v>64</v>
      </c>
      <c r="AT21" s="604" t="s">
        <v>64</v>
      </c>
      <c r="AU21" s="604" t="s">
        <v>64</v>
      </c>
      <c r="AV21" s="604" t="s">
        <v>64</v>
      </c>
      <c r="AW21" s="606" t="s">
        <v>64</v>
      </c>
      <c r="AX21" s="607" t="s">
        <v>64</v>
      </c>
      <c r="AY21" s="604" t="s">
        <v>64</v>
      </c>
      <c r="AZ21" s="604" t="s">
        <v>64</v>
      </c>
      <c r="BA21" s="606" t="s">
        <v>64</v>
      </c>
      <c r="BB21" s="136"/>
      <c r="BC21" s="136"/>
      <c r="BD21" s="136"/>
    </row>
    <row r="22" spans="1:56" ht="19.5" thickBot="1" x14ac:dyDescent="0.35">
      <c r="A22" s="41">
        <v>4</v>
      </c>
      <c r="B22" s="587" t="s">
        <v>166</v>
      </c>
      <c r="C22" s="43" t="s">
        <v>62</v>
      </c>
      <c r="D22" s="43" t="s">
        <v>62</v>
      </c>
      <c r="E22" s="44" t="s">
        <v>62</v>
      </c>
      <c r="F22" s="46" t="s">
        <v>62</v>
      </c>
      <c r="G22" s="43" t="s">
        <v>62</v>
      </c>
      <c r="H22" s="43" t="s">
        <v>62</v>
      </c>
      <c r="I22" s="45" t="s">
        <v>62</v>
      </c>
      <c r="J22" s="42" t="s">
        <v>62</v>
      </c>
      <c r="K22" s="43" t="s">
        <v>62</v>
      </c>
      <c r="L22" s="43" t="s">
        <v>62</v>
      </c>
      <c r="M22" s="44" t="s">
        <v>62</v>
      </c>
      <c r="N22" s="46" t="s">
        <v>62</v>
      </c>
      <c r="O22" s="43" t="s">
        <v>62</v>
      </c>
      <c r="P22" s="43" t="s">
        <v>62</v>
      </c>
      <c r="Q22" s="588" t="s">
        <v>63</v>
      </c>
      <c r="R22" s="591" t="s">
        <v>166</v>
      </c>
      <c r="S22" s="587" t="s">
        <v>64</v>
      </c>
      <c r="T22" s="588" t="s">
        <v>64</v>
      </c>
      <c r="U22" s="43" t="s">
        <v>62</v>
      </c>
      <c r="V22" s="43" t="s">
        <v>62</v>
      </c>
      <c r="W22" s="44" t="s">
        <v>62</v>
      </c>
      <c r="X22" s="46" t="s">
        <v>62</v>
      </c>
      <c r="Y22" s="43" t="s">
        <v>62</v>
      </c>
      <c r="Z22" s="43" t="s">
        <v>62</v>
      </c>
      <c r="AA22" s="45" t="s">
        <v>62</v>
      </c>
      <c r="AB22" s="42" t="s">
        <v>62</v>
      </c>
      <c r="AC22" s="43" t="s">
        <v>62</v>
      </c>
      <c r="AD22" s="43" t="s">
        <v>62</v>
      </c>
      <c r="AE22" s="44" t="s">
        <v>62</v>
      </c>
      <c r="AF22" s="46" t="s">
        <v>62</v>
      </c>
      <c r="AG22" s="43" t="s">
        <v>62</v>
      </c>
      <c r="AH22" s="43" t="s">
        <v>62</v>
      </c>
      <c r="AI22" s="45" t="s">
        <v>62</v>
      </c>
      <c r="AJ22" s="42" t="s">
        <v>62</v>
      </c>
      <c r="AK22" s="43" t="s">
        <v>62</v>
      </c>
      <c r="AL22" s="43" t="s">
        <v>180</v>
      </c>
      <c r="AM22" s="43" t="s">
        <v>63</v>
      </c>
      <c r="AN22" s="44" t="s">
        <v>12</v>
      </c>
      <c r="AO22" s="46" t="s">
        <v>12</v>
      </c>
      <c r="AP22" s="43" t="s">
        <v>66</v>
      </c>
      <c r="AQ22" s="43" t="s">
        <v>66</v>
      </c>
      <c r="AR22" s="45"/>
      <c r="AS22" s="660"/>
      <c r="AT22" s="661"/>
      <c r="AU22" s="661"/>
      <c r="AV22" s="661"/>
      <c r="AW22" s="662"/>
      <c r="AX22" s="610"/>
      <c r="AY22" s="608"/>
      <c r="AZ22" s="608"/>
      <c r="BA22" s="609"/>
    </row>
    <row r="23" spans="1:56" ht="18.75" x14ac:dyDescent="0.3">
      <c r="A23" s="50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2"/>
      <c r="AG23" s="52"/>
      <c r="AH23" s="52"/>
      <c r="AI23" s="52"/>
      <c r="AJ23" s="51"/>
      <c r="AK23" s="51"/>
      <c r="AL23" s="51"/>
      <c r="AM23" s="51"/>
      <c r="AN23" s="51"/>
      <c r="AO23" s="51"/>
      <c r="AP23" s="51"/>
      <c r="AQ23" s="51"/>
      <c r="AR23" s="51"/>
      <c r="AS23" s="53"/>
      <c r="AT23" s="611"/>
      <c r="AU23" s="611"/>
      <c r="AV23" s="611"/>
      <c r="AW23" s="611"/>
      <c r="AX23" s="611"/>
      <c r="AY23" s="611"/>
      <c r="AZ23" s="611"/>
      <c r="BA23" s="611"/>
    </row>
    <row r="24" spans="1:56" ht="3.75" customHeight="1" x14ac:dyDescent="0.3">
      <c r="A24" s="50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2"/>
      <c r="AG24" s="52"/>
      <c r="AH24" s="52"/>
      <c r="AI24" s="52"/>
      <c r="AJ24" s="51"/>
      <c r="AK24" s="51"/>
      <c r="AL24" s="51"/>
      <c r="AM24" s="51"/>
      <c r="AN24" s="51"/>
      <c r="AO24" s="51"/>
      <c r="AP24" s="51"/>
      <c r="AQ24" s="51"/>
      <c r="AR24" s="51"/>
      <c r="AS24" s="53"/>
      <c r="AT24" s="611"/>
      <c r="AU24" s="611"/>
      <c r="AV24" s="611"/>
      <c r="AW24" s="611"/>
      <c r="AX24" s="611"/>
      <c r="AY24" s="611"/>
      <c r="AZ24" s="611"/>
      <c r="BA24" s="611"/>
    </row>
    <row r="25" spans="1:56" s="149" customFormat="1" ht="39.75" customHeight="1" x14ac:dyDescent="0.25">
      <c r="A25" s="663" t="s">
        <v>219</v>
      </c>
      <c r="B25" s="663"/>
      <c r="C25" s="663"/>
      <c r="D25" s="663"/>
      <c r="E25" s="663"/>
      <c r="F25" s="663"/>
      <c r="G25" s="663"/>
      <c r="H25" s="663"/>
      <c r="I25" s="663"/>
      <c r="J25" s="664"/>
      <c r="K25" s="664"/>
      <c r="L25" s="664"/>
      <c r="M25" s="664"/>
      <c r="N25" s="664"/>
      <c r="O25" s="664"/>
      <c r="P25" s="664"/>
      <c r="Q25" s="664"/>
      <c r="R25" s="664"/>
      <c r="S25" s="664"/>
      <c r="T25" s="664"/>
      <c r="U25" s="664"/>
      <c r="V25" s="664"/>
      <c r="W25" s="664"/>
      <c r="X25" s="664"/>
      <c r="Y25" s="664"/>
      <c r="Z25" s="664"/>
      <c r="AA25" s="664"/>
      <c r="AB25" s="664"/>
      <c r="AC25" s="664"/>
      <c r="AD25" s="664"/>
      <c r="AE25" s="664"/>
      <c r="AF25" s="664"/>
      <c r="AG25" s="664"/>
      <c r="AH25" s="664"/>
      <c r="AI25" s="664"/>
      <c r="AJ25" s="664"/>
      <c r="AK25" s="664"/>
      <c r="AL25" s="664"/>
      <c r="AM25" s="664"/>
      <c r="AN25" s="664"/>
      <c r="AO25" s="664"/>
      <c r="AP25" s="664"/>
      <c r="AQ25" s="664"/>
      <c r="AR25" s="664"/>
      <c r="AS25" s="664"/>
      <c r="AT25" s="664"/>
      <c r="AU25" s="664"/>
      <c r="AV25" s="612"/>
      <c r="AW25" s="612"/>
      <c r="AX25" s="612"/>
      <c r="AY25" s="612"/>
      <c r="AZ25" s="612"/>
      <c r="BA25" s="613"/>
    </row>
    <row r="26" spans="1:56" s="149" customFormat="1" ht="11.25" customHeight="1" x14ac:dyDescent="0.25">
      <c r="A26" s="613"/>
      <c r="B26" s="613"/>
      <c r="C26" s="613"/>
      <c r="D26" s="613"/>
      <c r="E26" s="613"/>
      <c r="F26" s="613"/>
      <c r="G26" s="613"/>
      <c r="H26" s="613"/>
      <c r="I26" s="613"/>
      <c r="J26" s="613"/>
      <c r="K26" s="613"/>
      <c r="L26" s="613"/>
      <c r="M26" s="613"/>
      <c r="N26" s="613"/>
      <c r="O26" s="613"/>
      <c r="P26" s="613"/>
      <c r="Q26" s="613"/>
      <c r="R26" s="613"/>
      <c r="S26" s="613"/>
      <c r="T26" s="613"/>
      <c r="U26" s="613"/>
      <c r="V26" s="613"/>
      <c r="W26" s="613"/>
      <c r="X26" s="613"/>
      <c r="Y26" s="613"/>
      <c r="Z26" s="613"/>
      <c r="AA26" s="613"/>
      <c r="AB26" s="613"/>
      <c r="AC26" s="613"/>
      <c r="AD26" s="613"/>
      <c r="AE26" s="613"/>
      <c r="AF26" s="613"/>
      <c r="AG26" s="613"/>
      <c r="AH26" s="613"/>
      <c r="AI26" s="613"/>
      <c r="AJ26" s="613"/>
      <c r="AK26" s="613"/>
      <c r="AL26" s="613"/>
      <c r="AM26" s="613"/>
      <c r="AN26" s="613"/>
      <c r="AO26" s="613"/>
      <c r="AP26" s="613"/>
      <c r="AQ26" s="613"/>
      <c r="AR26" s="613"/>
      <c r="AS26" s="613"/>
      <c r="AT26" s="613"/>
      <c r="AU26" s="613"/>
      <c r="AV26" s="612"/>
      <c r="AW26" s="612"/>
      <c r="AX26" s="612"/>
      <c r="AY26" s="612"/>
      <c r="AZ26" s="612"/>
      <c r="BA26" s="613"/>
    </row>
    <row r="27" spans="1:56" ht="20.25" customHeight="1" x14ac:dyDescent="0.3">
      <c r="A27" s="57" t="s">
        <v>69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665" t="s">
        <v>70</v>
      </c>
      <c r="AB27" s="665"/>
      <c r="AC27" s="665"/>
      <c r="AD27" s="665"/>
      <c r="AE27" s="665"/>
      <c r="AF27" s="665"/>
      <c r="AG27" s="665"/>
      <c r="AH27" s="665"/>
      <c r="AI27" s="665"/>
      <c r="AJ27" s="665"/>
      <c r="AK27" s="665"/>
      <c r="AL27" s="665"/>
      <c r="AM27" s="665"/>
      <c r="AN27" s="57"/>
      <c r="AO27" s="665" t="s">
        <v>220</v>
      </c>
      <c r="AP27" s="665"/>
      <c r="AQ27" s="665"/>
      <c r="AR27" s="665"/>
      <c r="AS27" s="665"/>
      <c r="AT27" s="665"/>
      <c r="AU27" s="665"/>
      <c r="AV27" s="665"/>
      <c r="AW27" s="665"/>
      <c r="AX27" s="665"/>
      <c r="AY27" s="665"/>
      <c r="AZ27" s="665"/>
      <c r="BA27" s="665"/>
    </row>
    <row r="28" spans="1:56" ht="5.25" customHeight="1" x14ac:dyDescent="0.3">
      <c r="A28" s="59"/>
      <c r="B28" s="614"/>
      <c r="C28" s="614"/>
      <c r="D28" s="614"/>
      <c r="E28" s="614"/>
      <c r="F28" s="614"/>
      <c r="G28" s="614"/>
      <c r="H28" s="614"/>
      <c r="I28" s="614"/>
      <c r="J28" s="614"/>
      <c r="K28" s="614"/>
      <c r="L28" s="614"/>
      <c r="M28" s="614"/>
      <c r="N28" s="614"/>
      <c r="O28" s="614"/>
      <c r="P28" s="614"/>
      <c r="Q28" s="614"/>
      <c r="R28" s="614"/>
      <c r="S28" s="614"/>
      <c r="T28" s="614"/>
      <c r="U28" s="614"/>
      <c r="V28" s="614"/>
      <c r="W28" s="614"/>
      <c r="X28" s="614"/>
      <c r="Y28" s="614"/>
      <c r="Z28" s="614"/>
      <c r="AA28" s="614"/>
      <c r="AB28" s="614"/>
      <c r="AC28" s="614"/>
      <c r="AD28" s="614"/>
      <c r="AE28" s="614"/>
      <c r="AF28" s="614"/>
      <c r="AG28" s="614"/>
      <c r="AH28" s="614"/>
      <c r="AI28" s="614"/>
      <c r="AJ28" s="614"/>
      <c r="AK28" s="614"/>
      <c r="AL28" s="614"/>
      <c r="AM28" s="614"/>
      <c r="AN28" s="614"/>
      <c r="AO28" s="614"/>
      <c r="AP28" s="614"/>
      <c r="AQ28" s="614"/>
      <c r="AR28" s="614"/>
      <c r="AS28" s="614"/>
      <c r="AT28" s="614"/>
      <c r="AU28" s="614"/>
      <c r="AV28" s="614"/>
      <c r="AW28" s="614"/>
      <c r="AX28" s="614"/>
      <c r="AY28" s="614"/>
      <c r="AZ28" s="614"/>
      <c r="BA28" s="14"/>
    </row>
    <row r="29" spans="1:56" ht="20.25" customHeight="1" x14ac:dyDescent="0.25">
      <c r="A29" s="656" t="s">
        <v>49</v>
      </c>
      <c r="B29" s="657"/>
      <c r="C29" s="706" t="s">
        <v>221</v>
      </c>
      <c r="D29" s="706"/>
      <c r="E29" s="706" t="s">
        <v>222</v>
      </c>
      <c r="F29" s="706"/>
      <c r="G29" s="656" t="s">
        <v>223</v>
      </c>
      <c r="H29" s="656"/>
      <c r="I29" s="656"/>
      <c r="J29" s="656" t="s">
        <v>74</v>
      </c>
      <c r="K29" s="657"/>
      <c r="L29" s="657"/>
      <c r="M29" s="657"/>
      <c r="N29" s="656" t="s">
        <v>226</v>
      </c>
      <c r="O29" s="657"/>
      <c r="P29" s="657"/>
      <c r="Q29" s="656" t="s">
        <v>185</v>
      </c>
      <c r="R29" s="704"/>
      <c r="S29" s="704"/>
      <c r="T29" s="656" t="s">
        <v>77</v>
      </c>
      <c r="U29" s="657"/>
      <c r="V29" s="657"/>
      <c r="W29" s="656" t="s">
        <v>78</v>
      </c>
      <c r="X29" s="657"/>
      <c r="Y29" s="657"/>
      <c r="Z29" s="611"/>
      <c r="AA29" s="678" t="s">
        <v>79</v>
      </c>
      <c r="AB29" s="679"/>
      <c r="AC29" s="679"/>
      <c r="AD29" s="679"/>
      <c r="AE29" s="679"/>
      <c r="AF29" s="679"/>
      <c r="AG29" s="680"/>
      <c r="AH29" s="687" t="s">
        <v>80</v>
      </c>
      <c r="AI29" s="688"/>
      <c r="AJ29" s="689"/>
      <c r="AK29" s="696" t="s">
        <v>81</v>
      </c>
      <c r="AL29" s="697"/>
      <c r="AM29" s="698"/>
      <c r="AN29" s="615"/>
      <c r="AO29" s="666" t="s">
        <v>224</v>
      </c>
      <c r="AP29" s="667"/>
      <c r="AQ29" s="667"/>
      <c r="AR29" s="667"/>
      <c r="AS29" s="668" t="s">
        <v>225</v>
      </c>
      <c r="AT29" s="669"/>
      <c r="AU29" s="669"/>
      <c r="AV29" s="669"/>
      <c r="AW29" s="669"/>
      <c r="AX29" s="670" t="s">
        <v>80</v>
      </c>
      <c r="AY29" s="670"/>
      <c r="AZ29" s="670"/>
      <c r="BA29" s="671"/>
    </row>
    <row r="30" spans="1:56" ht="18.75" customHeight="1" x14ac:dyDescent="0.25">
      <c r="A30" s="657"/>
      <c r="B30" s="657"/>
      <c r="C30" s="706"/>
      <c r="D30" s="706"/>
      <c r="E30" s="706"/>
      <c r="F30" s="706"/>
      <c r="G30" s="656"/>
      <c r="H30" s="656"/>
      <c r="I30" s="656"/>
      <c r="J30" s="657"/>
      <c r="K30" s="657"/>
      <c r="L30" s="657"/>
      <c r="M30" s="657"/>
      <c r="N30" s="657"/>
      <c r="O30" s="657"/>
      <c r="P30" s="657"/>
      <c r="Q30" s="704"/>
      <c r="R30" s="704"/>
      <c r="S30" s="704"/>
      <c r="T30" s="657"/>
      <c r="U30" s="657"/>
      <c r="V30" s="657"/>
      <c r="W30" s="657"/>
      <c r="X30" s="657"/>
      <c r="Y30" s="657"/>
      <c r="Z30" s="611"/>
      <c r="AA30" s="681"/>
      <c r="AB30" s="682"/>
      <c r="AC30" s="682"/>
      <c r="AD30" s="682"/>
      <c r="AE30" s="682"/>
      <c r="AF30" s="682"/>
      <c r="AG30" s="683"/>
      <c r="AH30" s="690"/>
      <c r="AI30" s="691"/>
      <c r="AJ30" s="692"/>
      <c r="AK30" s="699"/>
      <c r="AL30" s="663"/>
      <c r="AM30" s="700"/>
      <c r="AN30" s="615"/>
      <c r="AO30" s="667"/>
      <c r="AP30" s="667"/>
      <c r="AQ30" s="667"/>
      <c r="AR30" s="667"/>
      <c r="AS30" s="669"/>
      <c r="AT30" s="669"/>
      <c r="AU30" s="669"/>
      <c r="AV30" s="669"/>
      <c r="AW30" s="669"/>
      <c r="AX30" s="670"/>
      <c r="AY30" s="670"/>
      <c r="AZ30" s="670"/>
      <c r="BA30" s="671"/>
    </row>
    <row r="31" spans="1:56" ht="34.5" customHeight="1" x14ac:dyDescent="0.25">
      <c r="A31" s="657"/>
      <c r="B31" s="657"/>
      <c r="C31" s="706"/>
      <c r="D31" s="706"/>
      <c r="E31" s="706"/>
      <c r="F31" s="706"/>
      <c r="G31" s="656"/>
      <c r="H31" s="656"/>
      <c r="I31" s="656"/>
      <c r="J31" s="657"/>
      <c r="K31" s="657"/>
      <c r="L31" s="657"/>
      <c r="M31" s="657"/>
      <c r="N31" s="657"/>
      <c r="O31" s="657"/>
      <c r="P31" s="657"/>
      <c r="Q31" s="704"/>
      <c r="R31" s="704"/>
      <c r="S31" s="704"/>
      <c r="T31" s="657"/>
      <c r="U31" s="657"/>
      <c r="V31" s="657"/>
      <c r="W31" s="657"/>
      <c r="X31" s="657"/>
      <c r="Y31" s="657"/>
      <c r="Z31" s="611"/>
      <c r="AA31" s="684"/>
      <c r="AB31" s="685"/>
      <c r="AC31" s="685"/>
      <c r="AD31" s="685"/>
      <c r="AE31" s="685"/>
      <c r="AF31" s="685"/>
      <c r="AG31" s="686"/>
      <c r="AH31" s="693"/>
      <c r="AI31" s="694"/>
      <c r="AJ31" s="695"/>
      <c r="AK31" s="701"/>
      <c r="AL31" s="702"/>
      <c r="AM31" s="703"/>
      <c r="AN31" s="615"/>
      <c r="AO31" s="667"/>
      <c r="AP31" s="667"/>
      <c r="AQ31" s="667"/>
      <c r="AR31" s="667"/>
      <c r="AS31" s="669"/>
      <c r="AT31" s="669"/>
      <c r="AU31" s="669"/>
      <c r="AV31" s="669"/>
      <c r="AW31" s="669"/>
      <c r="AX31" s="670"/>
      <c r="AY31" s="670"/>
      <c r="AZ31" s="670"/>
      <c r="BA31" s="671"/>
    </row>
    <row r="32" spans="1:56" ht="32.25" customHeight="1" x14ac:dyDescent="0.25">
      <c r="A32" s="707">
        <v>1</v>
      </c>
      <c r="B32" s="707"/>
      <c r="C32" s="708">
        <v>2</v>
      </c>
      <c r="D32" s="708"/>
      <c r="E32" s="705">
        <v>36</v>
      </c>
      <c r="F32" s="705"/>
      <c r="G32" s="705">
        <v>2</v>
      </c>
      <c r="H32" s="705"/>
      <c r="I32" s="705"/>
      <c r="J32" s="705">
        <v>1</v>
      </c>
      <c r="K32" s="705"/>
      <c r="L32" s="705"/>
      <c r="M32" s="705"/>
      <c r="N32" s="705"/>
      <c r="O32" s="705"/>
      <c r="P32" s="705"/>
      <c r="Q32" s="710"/>
      <c r="R32" s="711"/>
      <c r="S32" s="711"/>
      <c r="T32" s="705">
        <v>11</v>
      </c>
      <c r="U32" s="709"/>
      <c r="V32" s="709"/>
      <c r="W32" s="705">
        <f>E32+G32+N32+Q32+T32+C32+J32</f>
        <v>52</v>
      </c>
      <c r="X32" s="709"/>
      <c r="Y32" s="709"/>
      <c r="Z32" s="611"/>
      <c r="AA32" s="672" t="s">
        <v>243</v>
      </c>
      <c r="AB32" s="673"/>
      <c r="AC32" s="673"/>
      <c r="AD32" s="673"/>
      <c r="AE32" s="673"/>
      <c r="AF32" s="673"/>
      <c r="AG32" s="674"/>
      <c r="AH32" s="675">
        <v>6</v>
      </c>
      <c r="AI32" s="676"/>
      <c r="AJ32" s="677"/>
      <c r="AK32" s="675">
        <v>3</v>
      </c>
      <c r="AL32" s="676"/>
      <c r="AM32" s="677"/>
      <c r="AN32" s="615"/>
      <c r="AO32" s="667"/>
      <c r="AP32" s="667"/>
      <c r="AQ32" s="667"/>
      <c r="AR32" s="667"/>
      <c r="AS32" s="669"/>
      <c r="AT32" s="669"/>
      <c r="AU32" s="669"/>
      <c r="AV32" s="669"/>
      <c r="AW32" s="669"/>
      <c r="AX32" s="670"/>
      <c r="AY32" s="670"/>
      <c r="AZ32" s="670"/>
      <c r="BA32" s="671"/>
    </row>
    <row r="33" spans="1:53" ht="36" customHeight="1" x14ac:dyDescent="0.25">
      <c r="A33" s="707">
        <v>2</v>
      </c>
      <c r="B33" s="707"/>
      <c r="C33" s="708">
        <v>2</v>
      </c>
      <c r="D33" s="708"/>
      <c r="E33" s="705">
        <v>36</v>
      </c>
      <c r="F33" s="705"/>
      <c r="G33" s="705">
        <v>2</v>
      </c>
      <c r="H33" s="705"/>
      <c r="I33" s="705"/>
      <c r="J33" s="705">
        <v>1</v>
      </c>
      <c r="K33" s="705"/>
      <c r="L33" s="705"/>
      <c r="M33" s="705"/>
      <c r="N33" s="705"/>
      <c r="O33" s="705"/>
      <c r="P33" s="705"/>
      <c r="Q33" s="710"/>
      <c r="R33" s="711"/>
      <c r="S33" s="711"/>
      <c r="T33" s="705">
        <v>11</v>
      </c>
      <c r="U33" s="709"/>
      <c r="V33" s="709"/>
      <c r="W33" s="705">
        <f>E33+G33+J33+N33+Q33+T33+C33</f>
        <v>52</v>
      </c>
      <c r="X33" s="709"/>
      <c r="Y33" s="709"/>
      <c r="Z33" s="611"/>
      <c r="AA33" s="672" t="s">
        <v>86</v>
      </c>
      <c r="AB33" s="673"/>
      <c r="AC33" s="673"/>
      <c r="AD33" s="673"/>
      <c r="AE33" s="673"/>
      <c r="AF33" s="673"/>
      <c r="AG33" s="674"/>
      <c r="AH33" s="675">
        <v>8</v>
      </c>
      <c r="AI33" s="676"/>
      <c r="AJ33" s="677"/>
      <c r="AK33" s="712">
        <v>4</v>
      </c>
      <c r="AL33" s="731"/>
      <c r="AM33" s="713"/>
      <c r="AN33" s="615"/>
      <c r="AO33" s="720">
        <v>1</v>
      </c>
      <c r="AP33" s="720"/>
      <c r="AQ33" s="720"/>
      <c r="AR33" s="720"/>
      <c r="AS33" s="721" t="s">
        <v>186</v>
      </c>
      <c r="AT33" s="722"/>
      <c r="AU33" s="722"/>
      <c r="AV33" s="722"/>
      <c r="AW33" s="723"/>
      <c r="AX33" s="730">
        <v>8</v>
      </c>
      <c r="AY33" s="730"/>
      <c r="AZ33" s="730"/>
      <c r="BA33" s="730"/>
    </row>
    <row r="34" spans="1:53" ht="20.25" customHeight="1" x14ac:dyDescent="0.25">
      <c r="A34" s="707">
        <v>3</v>
      </c>
      <c r="B34" s="707"/>
      <c r="C34" s="708">
        <v>2</v>
      </c>
      <c r="D34" s="708"/>
      <c r="E34" s="712">
        <v>36</v>
      </c>
      <c r="F34" s="713"/>
      <c r="G34" s="705">
        <v>2</v>
      </c>
      <c r="H34" s="705"/>
      <c r="I34" s="705"/>
      <c r="J34" s="705">
        <v>1</v>
      </c>
      <c r="K34" s="705"/>
      <c r="L34" s="705"/>
      <c r="M34" s="705"/>
      <c r="N34" s="705"/>
      <c r="O34" s="705"/>
      <c r="P34" s="705"/>
      <c r="Q34" s="710"/>
      <c r="R34" s="711"/>
      <c r="S34" s="711"/>
      <c r="T34" s="705">
        <v>11</v>
      </c>
      <c r="U34" s="709"/>
      <c r="V34" s="709"/>
      <c r="W34" s="705">
        <f>E34+G34+J34+N34+Q34+T34+C34</f>
        <v>52</v>
      </c>
      <c r="X34" s="709"/>
      <c r="Y34" s="709"/>
      <c r="Z34" s="611"/>
      <c r="AA34" s="732"/>
      <c r="AB34" s="733"/>
      <c r="AC34" s="733"/>
      <c r="AD34" s="733"/>
      <c r="AE34" s="733"/>
      <c r="AF34" s="733"/>
      <c r="AG34" s="734"/>
      <c r="AH34" s="740"/>
      <c r="AI34" s="741"/>
      <c r="AJ34" s="742"/>
      <c r="AK34" s="746"/>
      <c r="AL34" s="747"/>
      <c r="AM34" s="747"/>
      <c r="AN34" s="615"/>
      <c r="AO34" s="720"/>
      <c r="AP34" s="720"/>
      <c r="AQ34" s="720"/>
      <c r="AR34" s="720"/>
      <c r="AS34" s="724"/>
      <c r="AT34" s="725"/>
      <c r="AU34" s="725"/>
      <c r="AV34" s="725"/>
      <c r="AW34" s="726"/>
      <c r="AX34" s="730"/>
      <c r="AY34" s="730"/>
      <c r="AZ34" s="730"/>
      <c r="BA34" s="730"/>
    </row>
    <row r="35" spans="1:53" ht="18.75" x14ac:dyDescent="0.25">
      <c r="A35" s="707">
        <v>4</v>
      </c>
      <c r="B35" s="707"/>
      <c r="C35" s="708">
        <v>2</v>
      </c>
      <c r="D35" s="708"/>
      <c r="E35" s="712">
        <v>32</v>
      </c>
      <c r="F35" s="713"/>
      <c r="G35" s="705">
        <v>2</v>
      </c>
      <c r="H35" s="705"/>
      <c r="I35" s="705"/>
      <c r="J35" s="705">
        <v>2</v>
      </c>
      <c r="K35" s="705"/>
      <c r="L35" s="705"/>
      <c r="M35" s="705"/>
      <c r="N35" s="705">
        <v>2</v>
      </c>
      <c r="O35" s="705"/>
      <c r="P35" s="705"/>
      <c r="Q35" s="714">
        <v>2</v>
      </c>
      <c r="R35" s="711"/>
      <c r="S35" s="711"/>
      <c r="T35" s="719"/>
      <c r="U35" s="705"/>
      <c r="V35" s="705"/>
      <c r="W35" s="705">
        <f>E35+G35+J35+N35+Q35+T35+C35</f>
        <v>42</v>
      </c>
      <c r="X35" s="709"/>
      <c r="Y35" s="709"/>
      <c r="Z35" s="611"/>
      <c r="AA35" s="735"/>
      <c r="AB35" s="736"/>
      <c r="AC35" s="736"/>
      <c r="AD35" s="736"/>
      <c r="AE35" s="736"/>
      <c r="AF35" s="736"/>
      <c r="AG35" s="737"/>
      <c r="AH35" s="743"/>
      <c r="AI35" s="744"/>
      <c r="AJ35" s="745"/>
      <c r="AK35" s="747"/>
      <c r="AL35" s="747"/>
      <c r="AM35" s="747"/>
      <c r="AN35" s="616"/>
      <c r="AO35" s="720"/>
      <c r="AP35" s="720"/>
      <c r="AQ35" s="720"/>
      <c r="AR35" s="720"/>
      <c r="AS35" s="724"/>
      <c r="AT35" s="725"/>
      <c r="AU35" s="725"/>
      <c r="AV35" s="725"/>
      <c r="AW35" s="726"/>
      <c r="AX35" s="730"/>
      <c r="AY35" s="730"/>
      <c r="AZ35" s="730"/>
      <c r="BA35" s="730"/>
    </row>
    <row r="36" spans="1:53" ht="20.25" customHeight="1" x14ac:dyDescent="0.25">
      <c r="A36" s="707" t="s">
        <v>16</v>
      </c>
      <c r="B36" s="707"/>
      <c r="C36" s="708"/>
      <c r="D36" s="708"/>
      <c r="E36" s="738">
        <f>SUM(D32:F35)</f>
        <v>140</v>
      </c>
      <c r="F36" s="739"/>
      <c r="G36" s="707">
        <f>SUM(G32:I35)</f>
        <v>8</v>
      </c>
      <c r="H36" s="707"/>
      <c r="I36" s="707"/>
      <c r="J36" s="715">
        <f>SUM(J32:M35)</f>
        <v>5</v>
      </c>
      <c r="K36" s="715"/>
      <c r="L36" s="715"/>
      <c r="M36" s="715"/>
      <c r="N36" s="715">
        <f>SUM(N32:P35)</f>
        <v>2</v>
      </c>
      <c r="O36" s="715"/>
      <c r="P36" s="715"/>
      <c r="Q36" s="716">
        <f>SUM(Q32:S35)</f>
        <v>2</v>
      </c>
      <c r="R36" s="717"/>
      <c r="S36" s="717"/>
      <c r="T36" s="707">
        <f>SUM(T32:V35)</f>
        <v>33</v>
      </c>
      <c r="U36" s="718"/>
      <c r="V36" s="718"/>
      <c r="W36" s="707">
        <f>SUM(W32:Y35)</f>
        <v>198</v>
      </c>
      <c r="X36" s="718"/>
      <c r="Y36" s="718"/>
      <c r="Z36" s="611"/>
      <c r="AA36" s="748"/>
      <c r="AB36" s="749"/>
      <c r="AC36" s="749"/>
      <c r="AD36" s="749"/>
      <c r="AE36" s="749"/>
      <c r="AF36" s="749"/>
      <c r="AG36" s="750"/>
      <c r="AH36" s="751"/>
      <c r="AI36" s="752"/>
      <c r="AJ36" s="753"/>
      <c r="AK36" s="751"/>
      <c r="AL36" s="752"/>
      <c r="AM36" s="753"/>
      <c r="AN36" s="617"/>
      <c r="AO36" s="720"/>
      <c r="AP36" s="720"/>
      <c r="AQ36" s="720"/>
      <c r="AR36" s="720"/>
      <c r="AS36" s="727"/>
      <c r="AT36" s="728"/>
      <c r="AU36" s="728"/>
      <c r="AV36" s="728"/>
      <c r="AW36" s="729"/>
      <c r="AX36" s="730"/>
      <c r="AY36" s="730"/>
      <c r="AZ36" s="730"/>
      <c r="BA36" s="730"/>
    </row>
    <row r="37" spans="1:53" ht="0.75" customHeight="1" x14ac:dyDescent="0.25"/>
    <row r="38" spans="1:53" hidden="1" x14ac:dyDescent="0.25"/>
  </sheetData>
  <mergeCells count="111">
    <mergeCell ref="AH34:AJ35"/>
    <mergeCell ref="AK34:AM35"/>
    <mergeCell ref="AA36:AG36"/>
    <mergeCell ref="AH36:AJ36"/>
    <mergeCell ref="AK36:AM36"/>
    <mergeCell ref="J35:M35"/>
    <mergeCell ref="C36:D36"/>
    <mergeCell ref="E36:F36"/>
    <mergeCell ref="G36:I36"/>
    <mergeCell ref="J36:M36"/>
    <mergeCell ref="A36:B36"/>
    <mergeCell ref="A35:B35"/>
    <mergeCell ref="E35:F35"/>
    <mergeCell ref="G35:I35"/>
    <mergeCell ref="AO33:AR36"/>
    <mergeCell ref="AS33:AW36"/>
    <mergeCell ref="AX33:BA36"/>
    <mergeCell ref="Q34:S34"/>
    <mergeCell ref="AK33:AM33"/>
    <mergeCell ref="T33:V33"/>
    <mergeCell ref="W33:Y33"/>
    <mergeCell ref="AA33:AG33"/>
    <mergeCell ref="AH33:AJ33"/>
    <mergeCell ref="AA34:AG35"/>
    <mergeCell ref="N35:P35"/>
    <mergeCell ref="Q35:S35"/>
    <mergeCell ref="N36:P36"/>
    <mergeCell ref="Q36:S36"/>
    <mergeCell ref="T34:V34"/>
    <mergeCell ref="W34:Y34"/>
    <mergeCell ref="T36:V36"/>
    <mergeCell ref="W36:Y36"/>
    <mergeCell ref="W35:Y35"/>
    <mergeCell ref="T35:V35"/>
    <mergeCell ref="A33:B33"/>
    <mergeCell ref="C33:D33"/>
    <mergeCell ref="E33:F33"/>
    <mergeCell ref="C35:D35"/>
    <mergeCell ref="A34:B34"/>
    <mergeCell ref="C34:D34"/>
    <mergeCell ref="E34:F34"/>
    <mergeCell ref="G34:I34"/>
    <mergeCell ref="G33:I33"/>
    <mergeCell ref="W32:Y32"/>
    <mergeCell ref="Q32:S32"/>
    <mergeCell ref="T32:V32"/>
    <mergeCell ref="J33:M33"/>
    <mergeCell ref="N33:P33"/>
    <mergeCell ref="Q33:S33"/>
    <mergeCell ref="J34:M34"/>
    <mergeCell ref="N34:P34"/>
    <mergeCell ref="J29:M31"/>
    <mergeCell ref="N29:P31"/>
    <mergeCell ref="A32:B32"/>
    <mergeCell ref="C32:D32"/>
    <mergeCell ref="A29:B31"/>
    <mergeCell ref="C29:D31"/>
    <mergeCell ref="AA29:AG31"/>
    <mergeCell ref="AH29:AJ31"/>
    <mergeCell ref="AK29:AM31"/>
    <mergeCell ref="Q29:S31"/>
    <mergeCell ref="E32:F32"/>
    <mergeCell ref="G32:I32"/>
    <mergeCell ref="J32:M32"/>
    <mergeCell ref="N32:P32"/>
    <mergeCell ref="E29:F31"/>
    <mergeCell ref="G29:I31"/>
    <mergeCell ref="AS22:AW22"/>
    <mergeCell ref="A25:AU25"/>
    <mergeCell ref="AA27:AM27"/>
    <mergeCell ref="AO27:BA27"/>
    <mergeCell ref="AO29:AR32"/>
    <mergeCell ref="AS29:AW32"/>
    <mergeCell ref="AX29:BA32"/>
    <mergeCell ref="AA32:AG32"/>
    <mergeCell ref="AH32:AJ32"/>
    <mergeCell ref="AK32:AM32"/>
    <mergeCell ref="A7:O7"/>
    <mergeCell ref="P7:AL7"/>
    <mergeCell ref="W29:Y31"/>
    <mergeCell ref="T29:V31"/>
    <mergeCell ref="AF17:AI17"/>
    <mergeCell ref="S17:W17"/>
    <mergeCell ref="X17:AA17"/>
    <mergeCell ref="AB17:AE17"/>
    <mergeCell ref="AJ17:AN17"/>
    <mergeCell ref="AN7:BA7"/>
    <mergeCell ref="J17:M17"/>
    <mergeCell ref="N17:R17"/>
    <mergeCell ref="AX17:BA17"/>
    <mergeCell ref="P8:AL8"/>
    <mergeCell ref="AN8:BA10"/>
    <mergeCell ref="P9:AL9"/>
    <mergeCell ref="P10:AM10"/>
    <mergeCell ref="P5:AM5"/>
    <mergeCell ref="A6:O6"/>
    <mergeCell ref="AO6:BA6"/>
    <mergeCell ref="AO17:AR17"/>
    <mergeCell ref="AS17:AW17"/>
    <mergeCell ref="P11:AM11"/>
    <mergeCell ref="A15:BA15"/>
    <mergeCell ref="A17:A18"/>
    <mergeCell ref="B17:E17"/>
    <mergeCell ref="F17:I17"/>
    <mergeCell ref="A1:O1"/>
    <mergeCell ref="P1:AM1"/>
    <mergeCell ref="A2:O2"/>
    <mergeCell ref="A3:O3"/>
    <mergeCell ref="P3:AM3"/>
    <mergeCell ref="AN3:BA4"/>
    <mergeCell ref="A4:O4"/>
  </mergeCells>
  <phoneticPr fontId="37" type="noConversion"/>
  <pageMargins left="0.39370078740157483" right="0.39370078740157483" top="0.78740157480314965" bottom="0.39370078740157483" header="0.51181102362204722" footer="0.51181102362204722"/>
  <pageSetup paperSize="9" scale="61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8"/>
  <sheetViews>
    <sheetView topLeftCell="N1" workbookViewId="0">
      <selection activeCell="P10" sqref="P10:AM10"/>
    </sheetView>
  </sheetViews>
  <sheetFormatPr defaultColWidth="3.28515625" defaultRowHeight="15.75" x14ac:dyDescent="0.25"/>
  <cols>
    <col min="1" max="1" width="6.5703125" style="9" customWidth="1"/>
    <col min="2" max="2" width="5.140625" style="9" customWidth="1"/>
    <col min="3" max="3" width="4.42578125" style="9" customWidth="1"/>
    <col min="4" max="4" width="6.42578125" style="9" customWidth="1"/>
    <col min="5" max="5" width="4.28515625" style="9" customWidth="1"/>
    <col min="6" max="6" width="4.42578125" style="9" customWidth="1"/>
    <col min="7" max="7" width="3.7109375" style="9" customWidth="1"/>
    <col min="8" max="8" width="3.85546875" style="9" customWidth="1"/>
    <col min="9" max="9" width="4" style="9" customWidth="1"/>
    <col min="10" max="10" width="4.140625" style="9" customWidth="1"/>
    <col min="11" max="11" width="4.7109375" style="9" customWidth="1"/>
    <col min="12" max="12" width="4.85546875" style="9" customWidth="1"/>
    <col min="13" max="13" width="4" style="9" customWidth="1"/>
    <col min="14" max="14" width="5" style="9" customWidth="1"/>
    <col min="15" max="15" width="5.140625" style="9" customWidth="1"/>
    <col min="16" max="16" width="5.7109375" style="9" customWidth="1"/>
    <col min="17" max="18" width="4" style="9" customWidth="1"/>
    <col min="19" max="19" width="3.85546875" style="9" customWidth="1"/>
    <col min="20" max="20" width="4.85546875" style="9" customWidth="1"/>
    <col min="21" max="21" width="4.7109375" style="9" customWidth="1"/>
    <col min="22" max="22" width="6" style="9" customWidth="1"/>
    <col min="23" max="23" width="6.7109375" style="9" customWidth="1"/>
    <col min="24" max="24" width="6.140625" style="9" customWidth="1"/>
    <col min="25" max="25" width="7" style="9" customWidth="1"/>
    <col min="26" max="26" width="6.85546875" style="9" customWidth="1"/>
    <col min="27" max="27" width="6.7109375" style="9" customWidth="1"/>
    <col min="28" max="28" width="6" style="9" customWidth="1"/>
    <col min="29" max="29" width="7.5703125" style="9" customWidth="1"/>
    <col min="30" max="30" width="7.140625" style="9" customWidth="1"/>
    <col min="31" max="31" width="5.7109375" style="9" customWidth="1"/>
    <col min="32" max="32" width="7.42578125" style="9" customWidth="1"/>
    <col min="33" max="33" width="7" style="9" customWidth="1"/>
    <col min="34" max="34" width="7.42578125" style="9" customWidth="1"/>
    <col min="35" max="35" width="7.85546875" style="9" customWidth="1"/>
    <col min="36" max="36" width="8.140625" style="9" customWidth="1"/>
    <col min="37" max="37" width="7.85546875" style="9" customWidth="1"/>
    <col min="38" max="38" width="6.7109375" style="9" customWidth="1"/>
    <col min="39" max="39" width="6" style="9" customWidth="1"/>
    <col min="40" max="40" width="8.140625" style="9" customWidth="1"/>
    <col min="41" max="41" width="7.42578125" style="9" customWidth="1"/>
    <col min="42" max="42" width="5.140625" style="9" customWidth="1"/>
    <col min="43" max="43" width="4.5703125" style="9" customWidth="1"/>
    <col min="44" max="44" width="4.7109375" style="9" customWidth="1"/>
    <col min="45" max="45" width="3.85546875" style="9" customWidth="1"/>
    <col min="46" max="46" width="4.5703125" style="9" customWidth="1"/>
    <col min="47" max="47" width="5.42578125" style="9" customWidth="1"/>
    <col min="48" max="48" width="4.42578125" style="9" customWidth="1"/>
    <col min="49" max="49" width="6.7109375" style="9" customWidth="1"/>
    <col min="50" max="50" width="4.7109375" style="9" customWidth="1"/>
    <col min="51" max="51" width="5.42578125" style="9" customWidth="1"/>
    <col min="52" max="52" width="5.5703125" style="9" customWidth="1"/>
    <col min="53" max="53" width="4" style="9" customWidth="1"/>
    <col min="54" max="16384" width="3.28515625" style="9"/>
  </cols>
  <sheetData>
    <row r="1" spans="1:53" ht="30" x14ac:dyDescent="0.4">
      <c r="A1" s="875" t="s">
        <v>34</v>
      </c>
      <c r="B1" s="875"/>
      <c r="C1" s="875"/>
      <c r="D1" s="875"/>
      <c r="E1" s="875"/>
      <c r="F1" s="875"/>
      <c r="G1" s="875"/>
      <c r="H1" s="875"/>
      <c r="I1" s="875"/>
      <c r="J1" s="875"/>
      <c r="K1" s="875"/>
      <c r="L1" s="875"/>
      <c r="M1" s="875"/>
      <c r="N1" s="875"/>
      <c r="O1" s="875"/>
      <c r="P1" s="888" t="s">
        <v>35</v>
      </c>
      <c r="Q1" s="888"/>
      <c r="R1" s="888"/>
      <c r="S1" s="888"/>
      <c r="T1" s="888"/>
      <c r="U1" s="888"/>
      <c r="V1" s="888"/>
      <c r="W1" s="888"/>
      <c r="X1" s="888"/>
      <c r="Y1" s="888"/>
      <c r="Z1" s="888"/>
      <c r="AA1" s="888"/>
      <c r="AB1" s="888"/>
      <c r="AC1" s="888"/>
      <c r="AD1" s="888"/>
      <c r="AE1" s="888"/>
      <c r="AF1" s="888"/>
      <c r="AG1" s="888"/>
      <c r="AH1" s="888"/>
      <c r="AI1" s="888"/>
      <c r="AJ1" s="888"/>
      <c r="AK1" s="888"/>
      <c r="AL1" s="888"/>
      <c r="AM1" s="888"/>
      <c r="AN1" s="8"/>
    </row>
    <row r="2" spans="1:53" ht="30" x14ac:dyDescent="0.4">
      <c r="A2" s="875" t="s">
        <v>36</v>
      </c>
      <c r="B2" s="875"/>
      <c r="C2" s="875"/>
      <c r="D2" s="875"/>
      <c r="E2" s="875"/>
      <c r="F2" s="875"/>
      <c r="G2" s="875"/>
      <c r="H2" s="875"/>
      <c r="I2" s="875"/>
      <c r="J2" s="875"/>
      <c r="K2" s="875"/>
      <c r="L2" s="875"/>
      <c r="M2" s="875"/>
      <c r="N2" s="875"/>
      <c r="O2" s="875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ht="30.75" x14ac:dyDescent="0.45">
      <c r="A3" s="875" t="s">
        <v>37</v>
      </c>
      <c r="B3" s="875"/>
      <c r="C3" s="875"/>
      <c r="D3" s="875"/>
      <c r="E3" s="875"/>
      <c r="F3" s="875"/>
      <c r="G3" s="875"/>
      <c r="H3" s="875"/>
      <c r="I3" s="875"/>
      <c r="J3" s="875"/>
      <c r="K3" s="875"/>
      <c r="L3" s="875"/>
      <c r="M3" s="875"/>
      <c r="N3" s="875"/>
      <c r="O3" s="875"/>
      <c r="P3" s="889" t="s">
        <v>38</v>
      </c>
      <c r="Q3" s="889"/>
      <c r="R3" s="889"/>
      <c r="S3" s="889"/>
      <c r="T3" s="889"/>
      <c r="U3" s="889"/>
      <c r="V3" s="889"/>
      <c r="W3" s="889"/>
      <c r="X3" s="889"/>
      <c r="Y3" s="889"/>
      <c r="Z3" s="889"/>
      <c r="AA3" s="889"/>
      <c r="AB3" s="889"/>
      <c r="AC3" s="889"/>
      <c r="AD3" s="889"/>
      <c r="AE3" s="889"/>
      <c r="AF3" s="889"/>
      <c r="AG3" s="889"/>
      <c r="AH3" s="889"/>
      <c r="AI3" s="889"/>
      <c r="AJ3" s="889"/>
      <c r="AK3" s="889"/>
      <c r="AL3" s="889"/>
      <c r="AM3" s="889"/>
      <c r="AN3" s="873" t="s">
        <v>163</v>
      </c>
      <c r="AO3" s="873"/>
      <c r="AP3" s="873"/>
      <c r="AQ3" s="873"/>
      <c r="AR3" s="873"/>
      <c r="AS3" s="873"/>
      <c r="AT3" s="873"/>
      <c r="AU3" s="873"/>
      <c r="AV3" s="873"/>
      <c r="AW3" s="873"/>
      <c r="AX3" s="873"/>
      <c r="AY3" s="873"/>
      <c r="AZ3" s="873"/>
      <c r="BA3" s="873"/>
    </row>
    <row r="4" spans="1:53" ht="30.75" x14ac:dyDescent="0.45">
      <c r="A4" s="874" t="s">
        <v>39</v>
      </c>
      <c r="B4" s="875"/>
      <c r="C4" s="875"/>
      <c r="D4" s="875"/>
      <c r="E4" s="875"/>
      <c r="F4" s="875"/>
      <c r="G4" s="875"/>
      <c r="H4" s="875"/>
      <c r="I4" s="875"/>
      <c r="J4" s="875"/>
      <c r="K4" s="875"/>
      <c r="L4" s="875"/>
      <c r="M4" s="875"/>
      <c r="N4" s="875"/>
      <c r="O4" s="875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873"/>
      <c r="AO4" s="873"/>
      <c r="AP4" s="873"/>
      <c r="AQ4" s="873"/>
      <c r="AR4" s="873"/>
      <c r="AS4" s="873"/>
      <c r="AT4" s="873"/>
      <c r="AU4" s="873"/>
      <c r="AV4" s="873"/>
      <c r="AW4" s="873"/>
      <c r="AX4" s="873"/>
      <c r="AY4" s="873"/>
      <c r="AZ4" s="873"/>
      <c r="BA4" s="873"/>
    </row>
    <row r="5" spans="1:53" ht="27.75" x14ac:dyDescent="0.4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886" t="s">
        <v>40</v>
      </c>
      <c r="Q5" s="887"/>
      <c r="R5" s="887"/>
      <c r="S5" s="887"/>
      <c r="T5" s="887"/>
      <c r="U5" s="887"/>
      <c r="V5" s="887"/>
      <c r="W5" s="887"/>
      <c r="X5" s="887"/>
      <c r="Y5" s="887"/>
      <c r="Z5" s="887"/>
      <c r="AA5" s="887"/>
      <c r="AB5" s="887"/>
      <c r="AC5" s="887"/>
      <c r="AD5" s="887"/>
      <c r="AE5" s="887"/>
      <c r="AF5" s="887"/>
      <c r="AG5" s="887"/>
      <c r="AH5" s="887"/>
      <c r="AI5" s="887"/>
      <c r="AJ5" s="887"/>
      <c r="AK5" s="887"/>
      <c r="AL5" s="887"/>
      <c r="AM5" s="887"/>
    </row>
    <row r="6" spans="1:53" s="14" customFormat="1" ht="27.75" x14ac:dyDescent="0.4">
      <c r="A6" s="875" t="s">
        <v>41</v>
      </c>
      <c r="B6" s="875"/>
      <c r="C6" s="875"/>
      <c r="D6" s="875"/>
      <c r="E6" s="875"/>
      <c r="F6" s="875"/>
      <c r="G6" s="875"/>
      <c r="H6" s="875"/>
      <c r="I6" s="875"/>
      <c r="J6" s="875"/>
      <c r="K6" s="875"/>
      <c r="L6" s="875"/>
      <c r="M6" s="875"/>
      <c r="N6" s="875"/>
      <c r="O6" s="875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881"/>
      <c r="AP6" s="881"/>
      <c r="AQ6" s="881"/>
      <c r="AR6" s="881"/>
      <c r="AS6" s="881"/>
      <c r="AT6" s="881"/>
      <c r="AU6" s="881"/>
      <c r="AV6" s="881"/>
      <c r="AW6" s="881"/>
      <c r="AX6" s="881"/>
      <c r="AY6" s="881"/>
      <c r="AZ6" s="881"/>
      <c r="BA6" s="881"/>
    </row>
    <row r="7" spans="1:53" s="14" customFormat="1" ht="27.75" x14ac:dyDescent="0.4">
      <c r="A7" s="875" t="s">
        <v>42</v>
      </c>
      <c r="B7" s="875"/>
      <c r="C7" s="875"/>
      <c r="D7" s="875"/>
      <c r="E7" s="875"/>
      <c r="F7" s="875"/>
      <c r="G7" s="875"/>
      <c r="H7" s="875"/>
      <c r="I7" s="875"/>
      <c r="J7" s="875"/>
      <c r="K7" s="875"/>
      <c r="L7" s="875"/>
      <c r="M7" s="875"/>
      <c r="N7" s="875"/>
      <c r="O7" s="875"/>
      <c r="P7" s="876" t="s">
        <v>43</v>
      </c>
      <c r="Q7" s="876"/>
      <c r="R7" s="876"/>
      <c r="S7" s="876"/>
      <c r="T7" s="876"/>
      <c r="U7" s="876"/>
      <c r="V7" s="876"/>
      <c r="W7" s="876"/>
      <c r="X7" s="876"/>
      <c r="Y7" s="876"/>
      <c r="Z7" s="876"/>
      <c r="AA7" s="876"/>
      <c r="AB7" s="876"/>
      <c r="AC7" s="876"/>
      <c r="AD7" s="876"/>
      <c r="AE7" s="876"/>
      <c r="AF7" s="876"/>
      <c r="AG7" s="876"/>
      <c r="AH7" s="876"/>
      <c r="AI7" s="876"/>
      <c r="AJ7" s="876"/>
      <c r="AK7" s="876"/>
      <c r="AL7" s="876"/>
      <c r="AM7" s="15"/>
      <c r="AN7" s="884" t="s">
        <v>44</v>
      </c>
      <c r="AO7" s="885"/>
      <c r="AP7" s="885"/>
      <c r="AQ7" s="885"/>
      <c r="AR7" s="885"/>
      <c r="AS7" s="885"/>
      <c r="AT7" s="885"/>
      <c r="AU7" s="885"/>
      <c r="AV7" s="885"/>
      <c r="AW7" s="885"/>
      <c r="AX7" s="885"/>
      <c r="AY7" s="885"/>
      <c r="AZ7" s="885"/>
      <c r="BA7" s="885"/>
    </row>
    <row r="8" spans="1:53" s="14" customFormat="1" ht="26.25" x14ac:dyDescent="0.4">
      <c r="P8" s="876" t="s">
        <v>45</v>
      </c>
      <c r="Q8" s="876"/>
      <c r="R8" s="876"/>
      <c r="S8" s="876"/>
      <c r="T8" s="876"/>
      <c r="U8" s="876"/>
      <c r="V8" s="876"/>
      <c r="W8" s="876"/>
      <c r="X8" s="876"/>
      <c r="Y8" s="876"/>
      <c r="Z8" s="876"/>
      <c r="AA8" s="876"/>
      <c r="AB8" s="876"/>
      <c r="AC8" s="876"/>
      <c r="AD8" s="876"/>
      <c r="AE8" s="876"/>
      <c r="AF8" s="876"/>
      <c r="AG8" s="876"/>
      <c r="AH8" s="876"/>
      <c r="AI8" s="876"/>
      <c r="AJ8" s="876"/>
      <c r="AK8" s="876"/>
      <c r="AL8" s="876"/>
      <c r="AM8" s="15"/>
      <c r="AN8" s="877" t="s">
        <v>46</v>
      </c>
      <c r="AO8" s="877"/>
      <c r="AP8" s="877"/>
      <c r="AQ8" s="877"/>
      <c r="AR8" s="877"/>
      <c r="AS8" s="877"/>
      <c r="AT8" s="877"/>
      <c r="AU8" s="877"/>
      <c r="AV8" s="877"/>
      <c r="AW8" s="877"/>
      <c r="AX8" s="877"/>
      <c r="AY8" s="877"/>
      <c r="AZ8" s="877"/>
      <c r="BA8" s="877"/>
    </row>
    <row r="9" spans="1:53" s="14" customFormat="1" ht="26.25" x14ac:dyDescent="0.4">
      <c r="P9" s="876" t="s">
        <v>164</v>
      </c>
      <c r="Q9" s="876"/>
      <c r="R9" s="876"/>
      <c r="S9" s="876"/>
      <c r="T9" s="876"/>
      <c r="U9" s="876"/>
      <c r="V9" s="876"/>
      <c r="W9" s="876"/>
      <c r="X9" s="876"/>
      <c r="Y9" s="876"/>
      <c r="Z9" s="876"/>
      <c r="AA9" s="876"/>
      <c r="AB9" s="876"/>
      <c r="AC9" s="876"/>
      <c r="AD9" s="876"/>
      <c r="AE9" s="876"/>
      <c r="AF9" s="876"/>
      <c r="AG9" s="876"/>
      <c r="AH9" s="876"/>
      <c r="AI9" s="876"/>
      <c r="AJ9" s="876"/>
      <c r="AK9" s="876"/>
      <c r="AL9" s="876"/>
      <c r="AM9" s="15"/>
      <c r="AN9" s="877"/>
      <c r="AO9" s="877"/>
      <c r="AP9" s="877"/>
      <c r="AQ9" s="877"/>
      <c r="AR9" s="877"/>
      <c r="AS9" s="877"/>
      <c r="AT9" s="877"/>
      <c r="AU9" s="877"/>
      <c r="AV9" s="877"/>
      <c r="AW9" s="877"/>
      <c r="AX9" s="877"/>
      <c r="AY9" s="877"/>
      <c r="AZ9" s="877"/>
      <c r="BA9" s="877"/>
    </row>
    <row r="10" spans="1:53" s="14" customFormat="1" ht="25.5" x14ac:dyDescent="0.35">
      <c r="P10" s="878" t="s">
        <v>47</v>
      </c>
      <c r="Q10" s="879"/>
      <c r="R10" s="879"/>
      <c r="S10" s="879"/>
      <c r="T10" s="879"/>
      <c r="U10" s="879"/>
      <c r="V10" s="879"/>
      <c r="W10" s="879"/>
      <c r="X10" s="879"/>
      <c r="Y10" s="879"/>
      <c r="Z10" s="879"/>
      <c r="AA10" s="879"/>
      <c r="AB10" s="879"/>
      <c r="AC10" s="879"/>
      <c r="AD10" s="879"/>
      <c r="AE10" s="879"/>
      <c r="AF10" s="879"/>
      <c r="AG10" s="879"/>
      <c r="AH10" s="879"/>
      <c r="AI10" s="879"/>
      <c r="AJ10" s="879"/>
      <c r="AK10" s="879"/>
      <c r="AL10" s="880"/>
      <c r="AM10" s="880"/>
      <c r="AN10" s="877"/>
      <c r="AO10" s="877"/>
      <c r="AP10" s="877"/>
      <c r="AQ10" s="877"/>
      <c r="AR10" s="877"/>
      <c r="AS10" s="877"/>
      <c r="AT10" s="877"/>
      <c r="AU10" s="877"/>
      <c r="AV10" s="877"/>
      <c r="AW10" s="877"/>
      <c r="AX10" s="877"/>
      <c r="AY10" s="877"/>
      <c r="AZ10" s="877"/>
      <c r="BA10" s="877"/>
    </row>
    <row r="11" spans="1:53" s="14" customFormat="1" ht="26.25" x14ac:dyDescent="0.4">
      <c r="P11" s="878" t="s">
        <v>165</v>
      </c>
      <c r="Q11" s="878"/>
      <c r="R11" s="878"/>
      <c r="S11" s="878"/>
      <c r="T11" s="878"/>
      <c r="U11" s="878"/>
      <c r="V11" s="878"/>
      <c r="W11" s="878"/>
      <c r="X11" s="878"/>
      <c r="Y11" s="878"/>
      <c r="Z11" s="878"/>
      <c r="AA11" s="878"/>
      <c r="AB11" s="878"/>
      <c r="AC11" s="878"/>
      <c r="AD11" s="878"/>
      <c r="AE11" s="878"/>
      <c r="AF11" s="878"/>
      <c r="AG11" s="878"/>
      <c r="AH11" s="878"/>
      <c r="AI11" s="878"/>
      <c r="AJ11" s="878"/>
      <c r="AK11" s="878"/>
      <c r="AL11" s="878"/>
      <c r="AM11" s="878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</row>
    <row r="12" spans="1:53" s="14" customFormat="1" ht="26.25" x14ac:dyDescent="0.4">
      <c r="P12" s="17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9"/>
      <c r="AM12" s="19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</row>
    <row r="13" spans="1:53" s="14" customFormat="1" ht="26.25" x14ac:dyDescent="0.4">
      <c r="P13" s="17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9"/>
      <c r="AM13" s="19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</row>
    <row r="14" spans="1:53" s="14" customFormat="1" ht="18.75" x14ac:dyDescent="0.3"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</row>
    <row r="15" spans="1:53" s="14" customFormat="1" ht="22.5" x14ac:dyDescent="0.3">
      <c r="A15" s="645" t="s">
        <v>48</v>
      </c>
      <c r="B15" s="645"/>
      <c r="C15" s="645"/>
      <c r="D15" s="645"/>
      <c r="E15" s="645"/>
      <c r="F15" s="645"/>
      <c r="G15" s="645"/>
      <c r="H15" s="645"/>
      <c r="I15" s="645"/>
      <c r="J15" s="645"/>
      <c r="K15" s="645"/>
      <c r="L15" s="645"/>
      <c r="M15" s="645"/>
      <c r="N15" s="645"/>
      <c r="O15" s="645"/>
      <c r="P15" s="645"/>
      <c r="Q15" s="645"/>
      <c r="R15" s="645"/>
      <c r="S15" s="645"/>
      <c r="T15" s="645"/>
      <c r="U15" s="645"/>
      <c r="V15" s="645"/>
      <c r="W15" s="645"/>
      <c r="X15" s="645"/>
      <c r="Y15" s="645"/>
      <c r="Z15" s="645"/>
      <c r="AA15" s="645"/>
      <c r="AB15" s="645"/>
      <c r="AC15" s="645"/>
      <c r="AD15" s="645"/>
      <c r="AE15" s="645"/>
      <c r="AF15" s="645"/>
      <c r="AG15" s="645"/>
      <c r="AH15" s="645"/>
      <c r="AI15" s="645"/>
      <c r="AJ15" s="645"/>
      <c r="AK15" s="645"/>
      <c r="AL15" s="645"/>
      <c r="AM15" s="645"/>
      <c r="AN15" s="645"/>
      <c r="AO15" s="645"/>
      <c r="AP15" s="645"/>
      <c r="AQ15" s="645"/>
      <c r="AR15" s="645"/>
      <c r="AS15" s="645"/>
      <c r="AT15" s="645"/>
      <c r="AU15" s="645"/>
      <c r="AV15" s="645"/>
      <c r="AW15" s="645"/>
      <c r="AX15" s="645"/>
      <c r="AY15" s="645"/>
      <c r="AZ15" s="645"/>
      <c r="BA15" s="645"/>
    </row>
    <row r="16" spans="1:53" s="14" customFormat="1" ht="19.5" thickBot="1" x14ac:dyDescent="0.3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</row>
    <row r="17" spans="1:53" x14ac:dyDescent="0.25">
      <c r="A17" s="860" t="s">
        <v>49</v>
      </c>
      <c r="B17" s="648" t="s">
        <v>50</v>
      </c>
      <c r="C17" s="649"/>
      <c r="D17" s="649"/>
      <c r="E17" s="650"/>
      <c r="F17" s="648" t="s">
        <v>51</v>
      </c>
      <c r="G17" s="649"/>
      <c r="H17" s="649"/>
      <c r="I17" s="650"/>
      <c r="J17" s="651" t="s">
        <v>52</v>
      </c>
      <c r="K17" s="862"/>
      <c r="L17" s="862"/>
      <c r="M17" s="862"/>
      <c r="N17" s="651" t="s">
        <v>53</v>
      </c>
      <c r="O17" s="862"/>
      <c r="P17" s="862"/>
      <c r="Q17" s="862"/>
      <c r="R17" s="882"/>
      <c r="S17" s="651" t="s">
        <v>54</v>
      </c>
      <c r="T17" s="639"/>
      <c r="U17" s="639"/>
      <c r="V17" s="639"/>
      <c r="W17" s="882"/>
      <c r="X17" s="651" t="s">
        <v>55</v>
      </c>
      <c r="Y17" s="862"/>
      <c r="Z17" s="862"/>
      <c r="AA17" s="882"/>
      <c r="AB17" s="648" t="s">
        <v>56</v>
      </c>
      <c r="AC17" s="649"/>
      <c r="AD17" s="649"/>
      <c r="AE17" s="650"/>
      <c r="AF17" s="648" t="s">
        <v>57</v>
      </c>
      <c r="AG17" s="649"/>
      <c r="AH17" s="649"/>
      <c r="AI17" s="650"/>
      <c r="AJ17" s="651" t="s">
        <v>58</v>
      </c>
      <c r="AK17" s="639"/>
      <c r="AL17" s="639"/>
      <c r="AM17" s="639"/>
      <c r="AN17" s="882"/>
      <c r="AO17" s="651" t="s">
        <v>59</v>
      </c>
      <c r="AP17" s="862"/>
      <c r="AQ17" s="862"/>
      <c r="AR17" s="862"/>
      <c r="AS17" s="641" t="s">
        <v>60</v>
      </c>
      <c r="AT17" s="642"/>
      <c r="AU17" s="642"/>
      <c r="AV17" s="642"/>
      <c r="AW17" s="883"/>
      <c r="AX17" s="651" t="s">
        <v>61</v>
      </c>
      <c r="AY17" s="862"/>
      <c r="AZ17" s="862"/>
      <c r="BA17" s="882"/>
    </row>
    <row r="18" spans="1:53" s="1" customFormat="1" ht="16.5" thickBot="1" x14ac:dyDescent="0.3">
      <c r="A18" s="861"/>
      <c r="B18" s="22">
        <v>1</v>
      </c>
      <c r="C18" s="23">
        <v>2</v>
      </c>
      <c r="D18" s="23">
        <v>3</v>
      </c>
      <c r="E18" s="24">
        <v>4</v>
      </c>
      <c r="F18" s="22">
        <v>5</v>
      </c>
      <c r="G18" s="23">
        <v>6</v>
      </c>
      <c r="H18" s="23">
        <v>7</v>
      </c>
      <c r="I18" s="24">
        <v>8</v>
      </c>
      <c r="J18" s="22">
        <v>9</v>
      </c>
      <c r="K18" s="23">
        <v>10</v>
      </c>
      <c r="L18" s="23">
        <v>11</v>
      </c>
      <c r="M18" s="25">
        <v>12</v>
      </c>
      <c r="N18" s="22">
        <v>13</v>
      </c>
      <c r="O18" s="23">
        <v>14</v>
      </c>
      <c r="P18" s="23">
        <v>15</v>
      </c>
      <c r="Q18" s="23">
        <v>16</v>
      </c>
      <c r="R18" s="24">
        <v>17</v>
      </c>
      <c r="S18" s="22">
        <v>18</v>
      </c>
      <c r="T18" s="23">
        <v>19</v>
      </c>
      <c r="U18" s="23">
        <v>20</v>
      </c>
      <c r="V18" s="23">
        <v>21</v>
      </c>
      <c r="W18" s="24">
        <v>22</v>
      </c>
      <c r="X18" s="22">
        <v>23</v>
      </c>
      <c r="Y18" s="23">
        <v>24</v>
      </c>
      <c r="Z18" s="23">
        <v>25</v>
      </c>
      <c r="AA18" s="24">
        <v>26</v>
      </c>
      <c r="AB18" s="22">
        <v>27</v>
      </c>
      <c r="AC18" s="23">
        <v>28</v>
      </c>
      <c r="AD18" s="23">
        <v>29</v>
      </c>
      <c r="AE18" s="24">
        <v>30</v>
      </c>
      <c r="AF18" s="22">
        <v>31</v>
      </c>
      <c r="AG18" s="23">
        <v>32</v>
      </c>
      <c r="AH18" s="23">
        <v>33</v>
      </c>
      <c r="AI18" s="24">
        <v>34</v>
      </c>
      <c r="AJ18" s="22">
        <v>35</v>
      </c>
      <c r="AK18" s="23">
        <v>36</v>
      </c>
      <c r="AL18" s="23">
        <v>37</v>
      </c>
      <c r="AM18" s="23">
        <v>38</v>
      </c>
      <c r="AN18" s="24">
        <v>39</v>
      </c>
      <c r="AO18" s="22">
        <v>40</v>
      </c>
      <c r="AP18" s="23">
        <v>41</v>
      </c>
      <c r="AQ18" s="23">
        <v>42</v>
      </c>
      <c r="AR18" s="25">
        <v>43</v>
      </c>
      <c r="AS18" s="22">
        <v>44</v>
      </c>
      <c r="AT18" s="23">
        <v>45</v>
      </c>
      <c r="AU18" s="23">
        <v>46</v>
      </c>
      <c r="AV18" s="23">
        <v>47</v>
      </c>
      <c r="AW18" s="24">
        <v>48</v>
      </c>
      <c r="AX18" s="22">
        <v>49</v>
      </c>
      <c r="AY18" s="23">
        <v>50</v>
      </c>
      <c r="AZ18" s="23">
        <v>51</v>
      </c>
      <c r="BA18" s="24">
        <v>52</v>
      </c>
    </row>
    <row r="19" spans="1:53" ht="18.75" x14ac:dyDescent="0.3">
      <c r="A19" s="26">
        <v>1</v>
      </c>
      <c r="B19" s="27" t="s">
        <v>62</v>
      </c>
      <c r="C19" s="28" t="s">
        <v>62</v>
      </c>
      <c r="D19" s="28" t="s">
        <v>62</v>
      </c>
      <c r="E19" s="29" t="s">
        <v>62</v>
      </c>
      <c r="F19" s="27" t="s">
        <v>62</v>
      </c>
      <c r="G19" s="28" t="s">
        <v>62</v>
      </c>
      <c r="H19" s="28" t="s">
        <v>62</v>
      </c>
      <c r="I19" s="29" t="s">
        <v>62</v>
      </c>
      <c r="J19" s="27" t="s">
        <v>62</v>
      </c>
      <c r="K19" s="28" t="s">
        <v>62</v>
      </c>
      <c r="L19" s="28" t="s">
        <v>62</v>
      </c>
      <c r="M19" s="29" t="s">
        <v>62</v>
      </c>
      <c r="N19" s="27" t="s">
        <v>62</v>
      </c>
      <c r="O19" s="28" t="s">
        <v>62</v>
      </c>
      <c r="P19" s="28" t="s">
        <v>62</v>
      </c>
      <c r="Q19" s="28" t="s">
        <v>63</v>
      </c>
      <c r="R19" s="29" t="s">
        <v>63</v>
      </c>
      <c r="S19" s="27" t="s">
        <v>64</v>
      </c>
      <c r="T19" s="28" t="s">
        <v>64</v>
      </c>
      <c r="U19" s="28" t="s">
        <v>62</v>
      </c>
      <c r="V19" s="28" t="s">
        <v>62</v>
      </c>
      <c r="W19" s="29" t="s">
        <v>62</v>
      </c>
      <c r="X19" s="27" t="s">
        <v>62</v>
      </c>
      <c r="Y19" s="28" t="s">
        <v>62</v>
      </c>
      <c r="Z19" s="28" t="s">
        <v>62</v>
      </c>
      <c r="AA19" s="29" t="s">
        <v>62</v>
      </c>
      <c r="AB19" s="27" t="s">
        <v>62</v>
      </c>
      <c r="AC19" s="28" t="s">
        <v>62</v>
      </c>
      <c r="AD19" s="28" t="s">
        <v>12</v>
      </c>
      <c r="AE19" s="30" t="s">
        <v>12</v>
      </c>
      <c r="AF19" s="27" t="s">
        <v>12</v>
      </c>
      <c r="AG19" s="28" t="s">
        <v>62</v>
      </c>
      <c r="AH19" s="28" t="s">
        <v>62</v>
      </c>
      <c r="AI19" s="29" t="s">
        <v>62</v>
      </c>
      <c r="AJ19" s="28" t="s">
        <v>62</v>
      </c>
      <c r="AK19" s="28" t="s">
        <v>62</v>
      </c>
      <c r="AL19" s="28" t="s">
        <v>62</v>
      </c>
      <c r="AM19" s="28" t="s">
        <v>62</v>
      </c>
      <c r="AN19" s="29" t="s">
        <v>62</v>
      </c>
      <c r="AO19" s="31" t="s">
        <v>62</v>
      </c>
      <c r="AP19" s="28" t="s">
        <v>63</v>
      </c>
      <c r="AQ19" s="28" t="s">
        <v>63</v>
      </c>
      <c r="AR19" s="29" t="s">
        <v>64</v>
      </c>
      <c r="AS19" s="27" t="s">
        <v>64</v>
      </c>
      <c r="AT19" s="28" t="s">
        <v>64</v>
      </c>
      <c r="AU19" s="28" t="s">
        <v>64</v>
      </c>
      <c r="AV19" s="28" t="s">
        <v>64</v>
      </c>
      <c r="AW19" s="29" t="s">
        <v>64</v>
      </c>
      <c r="AX19" s="31" t="s">
        <v>64</v>
      </c>
      <c r="AY19" s="28" t="s">
        <v>64</v>
      </c>
      <c r="AZ19" s="28" t="s">
        <v>64</v>
      </c>
      <c r="BA19" s="29" t="s">
        <v>64</v>
      </c>
    </row>
    <row r="20" spans="1:53" ht="18.75" x14ac:dyDescent="0.3">
      <c r="A20" s="32">
        <v>2</v>
      </c>
      <c r="B20" s="33" t="s">
        <v>62</v>
      </c>
      <c r="C20" s="34" t="s">
        <v>62</v>
      </c>
      <c r="D20" s="34" t="s">
        <v>62</v>
      </c>
      <c r="E20" s="35" t="s">
        <v>62</v>
      </c>
      <c r="F20" s="33" t="s">
        <v>62</v>
      </c>
      <c r="G20" s="34" t="s">
        <v>62</v>
      </c>
      <c r="H20" s="34" t="s">
        <v>62</v>
      </c>
      <c r="I20" s="35" t="s">
        <v>62</v>
      </c>
      <c r="J20" s="33" t="s">
        <v>62</v>
      </c>
      <c r="K20" s="34" t="s">
        <v>62</v>
      </c>
      <c r="L20" s="34" t="s">
        <v>62</v>
      </c>
      <c r="M20" s="35" t="s">
        <v>62</v>
      </c>
      <c r="N20" s="33" t="s">
        <v>62</v>
      </c>
      <c r="O20" s="34" t="s">
        <v>62</v>
      </c>
      <c r="P20" s="34" t="s">
        <v>62</v>
      </c>
      <c r="Q20" s="34" t="s">
        <v>63</v>
      </c>
      <c r="R20" s="35" t="s">
        <v>63</v>
      </c>
      <c r="S20" s="33" t="s">
        <v>64</v>
      </c>
      <c r="T20" s="34" t="s">
        <v>64</v>
      </c>
      <c r="U20" s="34" t="s">
        <v>62</v>
      </c>
      <c r="V20" s="34" t="s">
        <v>62</v>
      </c>
      <c r="W20" s="35" t="s">
        <v>62</v>
      </c>
      <c r="X20" s="33" t="s">
        <v>62</v>
      </c>
      <c r="Y20" s="34" t="s">
        <v>62</v>
      </c>
      <c r="Z20" s="34" t="s">
        <v>62</v>
      </c>
      <c r="AA20" s="35" t="s">
        <v>62</v>
      </c>
      <c r="AB20" s="33" t="s">
        <v>62</v>
      </c>
      <c r="AC20" s="34" t="s">
        <v>62</v>
      </c>
      <c r="AD20" s="34" t="s">
        <v>12</v>
      </c>
      <c r="AE20" s="36" t="s">
        <v>12</v>
      </c>
      <c r="AF20" s="33" t="s">
        <v>12</v>
      </c>
      <c r="AG20" s="34" t="s">
        <v>62</v>
      </c>
      <c r="AH20" s="34" t="s">
        <v>62</v>
      </c>
      <c r="AI20" s="36" t="s">
        <v>62</v>
      </c>
      <c r="AJ20" s="33" t="s">
        <v>62</v>
      </c>
      <c r="AK20" s="34" t="s">
        <v>62</v>
      </c>
      <c r="AL20" s="34" t="s">
        <v>62</v>
      </c>
      <c r="AM20" s="34" t="s">
        <v>62</v>
      </c>
      <c r="AN20" s="35" t="s">
        <v>62</v>
      </c>
      <c r="AO20" s="37" t="s">
        <v>62</v>
      </c>
      <c r="AP20" s="34" t="s">
        <v>63</v>
      </c>
      <c r="AQ20" s="34" t="s">
        <v>63</v>
      </c>
      <c r="AR20" s="35" t="s">
        <v>64</v>
      </c>
      <c r="AS20" s="38" t="s">
        <v>64</v>
      </c>
      <c r="AT20" s="39" t="s">
        <v>64</v>
      </c>
      <c r="AU20" s="34" t="s">
        <v>64</v>
      </c>
      <c r="AV20" s="34" t="s">
        <v>64</v>
      </c>
      <c r="AW20" s="35" t="s">
        <v>64</v>
      </c>
      <c r="AX20" s="40" t="s">
        <v>64</v>
      </c>
      <c r="AY20" s="34" t="s">
        <v>64</v>
      </c>
      <c r="AZ20" s="34" t="s">
        <v>64</v>
      </c>
      <c r="BA20" s="35" t="s">
        <v>64</v>
      </c>
    </row>
    <row r="21" spans="1:53" ht="18.75" x14ac:dyDescent="0.3">
      <c r="A21" s="32">
        <v>3</v>
      </c>
      <c r="B21" s="33" t="s">
        <v>62</v>
      </c>
      <c r="C21" s="34" t="s">
        <v>62</v>
      </c>
      <c r="D21" s="34" t="s">
        <v>62</v>
      </c>
      <c r="E21" s="35" t="s">
        <v>62</v>
      </c>
      <c r="F21" s="33" t="s">
        <v>62</v>
      </c>
      <c r="G21" s="34" t="s">
        <v>62</v>
      </c>
      <c r="H21" s="34" t="s">
        <v>62</v>
      </c>
      <c r="I21" s="35" t="s">
        <v>62</v>
      </c>
      <c r="J21" s="33" t="s">
        <v>62</v>
      </c>
      <c r="K21" s="34" t="s">
        <v>62</v>
      </c>
      <c r="L21" s="34" t="s">
        <v>62</v>
      </c>
      <c r="M21" s="35" t="s">
        <v>62</v>
      </c>
      <c r="N21" s="33" t="s">
        <v>62</v>
      </c>
      <c r="O21" s="34" t="s">
        <v>62</v>
      </c>
      <c r="P21" s="34" t="s">
        <v>62</v>
      </c>
      <c r="Q21" s="34" t="s">
        <v>63</v>
      </c>
      <c r="R21" s="35" t="s">
        <v>63</v>
      </c>
      <c r="S21" s="33" t="s">
        <v>64</v>
      </c>
      <c r="T21" s="34" t="s">
        <v>64</v>
      </c>
      <c r="U21" s="34" t="s">
        <v>62</v>
      </c>
      <c r="V21" s="34" t="s">
        <v>62</v>
      </c>
      <c r="W21" s="35" t="s">
        <v>62</v>
      </c>
      <c r="X21" s="33" t="s">
        <v>62</v>
      </c>
      <c r="Y21" s="34" t="s">
        <v>62</v>
      </c>
      <c r="Z21" s="34" t="s">
        <v>62</v>
      </c>
      <c r="AA21" s="35" t="s">
        <v>62</v>
      </c>
      <c r="AB21" s="33" t="s">
        <v>62</v>
      </c>
      <c r="AC21" s="34" t="s">
        <v>62</v>
      </c>
      <c r="AD21" s="34" t="s">
        <v>12</v>
      </c>
      <c r="AE21" s="36" t="s">
        <v>12</v>
      </c>
      <c r="AF21" s="33" t="s">
        <v>12</v>
      </c>
      <c r="AG21" s="34" t="s">
        <v>62</v>
      </c>
      <c r="AH21" s="34" t="s">
        <v>62</v>
      </c>
      <c r="AI21" s="36" t="s">
        <v>62</v>
      </c>
      <c r="AJ21" s="33" t="s">
        <v>62</v>
      </c>
      <c r="AK21" s="34" t="s">
        <v>62</v>
      </c>
      <c r="AL21" s="34" t="s">
        <v>62</v>
      </c>
      <c r="AM21" s="34" t="s">
        <v>62</v>
      </c>
      <c r="AN21" s="35" t="s">
        <v>62</v>
      </c>
      <c r="AO21" s="37" t="s">
        <v>62</v>
      </c>
      <c r="AP21" s="34" t="s">
        <v>63</v>
      </c>
      <c r="AQ21" s="34" t="s">
        <v>63</v>
      </c>
      <c r="AR21" s="35" t="s">
        <v>64</v>
      </c>
      <c r="AS21" s="33" t="s">
        <v>64</v>
      </c>
      <c r="AT21" s="34" t="s">
        <v>64</v>
      </c>
      <c r="AU21" s="34" t="s">
        <v>64</v>
      </c>
      <c r="AV21" s="34" t="s">
        <v>64</v>
      </c>
      <c r="AW21" s="35" t="s">
        <v>64</v>
      </c>
      <c r="AX21" s="37" t="s">
        <v>64</v>
      </c>
      <c r="AY21" s="34" t="s">
        <v>64</v>
      </c>
      <c r="AZ21" s="34" t="s">
        <v>64</v>
      </c>
      <c r="BA21" s="35" t="s">
        <v>64</v>
      </c>
    </row>
    <row r="22" spans="1:53" ht="19.5" thickBot="1" x14ac:dyDescent="0.35">
      <c r="A22" s="41">
        <v>4</v>
      </c>
      <c r="B22" s="42" t="s">
        <v>62</v>
      </c>
      <c r="C22" s="43" t="s">
        <v>62</v>
      </c>
      <c r="D22" s="43" t="s">
        <v>62</v>
      </c>
      <c r="E22" s="44" t="s">
        <v>62</v>
      </c>
      <c r="F22" s="42" t="s">
        <v>62</v>
      </c>
      <c r="G22" s="43" t="s">
        <v>62</v>
      </c>
      <c r="H22" s="43" t="s">
        <v>62</v>
      </c>
      <c r="I22" s="44" t="s">
        <v>62</v>
      </c>
      <c r="J22" s="42" t="s">
        <v>62</v>
      </c>
      <c r="K22" s="43" t="s">
        <v>62</v>
      </c>
      <c r="L22" s="43" t="s">
        <v>62</v>
      </c>
      <c r="M22" s="44" t="s">
        <v>62</v>
      </c>
      <c r="N22" s="42" t="s">
        <v>62</v>
      </c>
      <c r="O22" s="43" t="s">
        <v>62</v>
      </c>
      <c r="P22" s="43" t="s">
        <v>62</v>
      </c>
      <c r="Q22" s="43" t="s">
        <v>63</v>
      </c>
      <c r="R22" s="44" t="s">
        <v>63</v>
      </c>
      <c r="S22" s="42" t="s">
        <v>64</v>
      </c>
      <c r="T22" s="43" t="s">
        <v>64</v>
      </c>
      <c r="U22" s="43" t="s">
        <v>62</v>
      </c>
      <c r="V22" s="43" t="s">
        <v>62</v>
      </c>
      <c r="W22" s="44" t="s">
        <v>62</v>
      </c>
      <c r="X22" s="42" t="s">
        <v>62</v>
      </c>
      <c r="Y22" s="43" t="s">
        <v>62</v>
      </c>
      <c r="Z22" s="43" t="s">
        <v>62</v>
      </c>
      <c r="AA22" s="45" t="s">
        <v>62</v>
      </c>
      <c r="AB22" s="42" t="s">
        <v>62</v>
      </c>
      <c r="AC22" s="43" t="s">
        <v>62</v>
      </c>
      <c r="AD22" s="43" t="s">
        <v>62</v>
      </c>
      <c r="AE22" s="45" t="s">
        <v>62</v>
      </c>
      <c r="AF22" s="42" t="s">
        <v>62</v>
      </c>
      <c r="AG22" s="43" t="s">
        <v>62</v>
      </c>
      <c r="AH22" s="43" t="s">
        <v>63</v>
      </c>
      <c r="AI22" s="45" t="s">
        <v>63</v>
      </c>
      <c r="AJ22" s="42" t="s">
        <v>12</v>
      </c>
      <c r="AK22" s="43" t="s">
        <v>12</v>
      </c>
      <c r="AL22" s="43" t="s">
        <v>12</v>
      </c>
      <c r="AM22" s="43" t="s">
        <v>12</v>
      </c>
      <c r="AN22" s="44" t="s">
        <v>65</v>
      </c>
      <c r="AO22" s="46" t="s">
        <v>65</v>
      </c>
      <c r="AP22" s="43" t="s">
        <v>66</v>
      </c>
      <c r="AQ22" s="43" t="s">
        <v>66</v>
      </c>
      <c r="AR22" s="44"/>
      <c r="AS22" s="660"/>
      <c r="AT22" s="856"/>
      <c r="AU22" s="856"/>
      <c r="AV22" s="856"/>
      <c r="AW22" s="857"/>
      <c r="AX22" s="47"/>
      <c r="AY22" s="48"/>
      <c r="AZ22" s="48"/>
      <c r="BA22" s="49"/>
    </row>
    <row r="23" spans="1:53" ht="18.75" x14ac:dyDescent="0.3">
      <c r="A23" s="50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2"/>
      <c r="AG23" s="52"/>
      <c r="AH23" s="52"/>
      <c r="AI23" s="52"/>
      <c r="AJ23" s="51"/>
      <c r="AK23" s="51"/>
      <c r="AL23" s="51"/>
      <c r="AM23" s="51"/>
      <c r="AN23" s="51"/>
      <c r="AO23" s="51"/>
      <c r="AP23" s="51"/>
      <c r="AQ23" s="51"/>
      <c r="AR23" s="51"/>
      <c r="AS23" s="53"/>
      <c r="AT23" s="54"/>
      <c r="AU23" s="54"/>
      <c r="AV23" s="54"/>
      <c r="AW23" s="54"/>
      <c r="AX23" s="54"/>
      <c r="AY23" s="54"/>
      <c r="AZ23" s="54"/>
      <c r="BA23" s="54"/>
    </row>
    <row r="24" spans="1:53" ht="18.75" x14ac:dyDescent="0.3">
      <c r="A24" s="50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2"/>
      <c r="AG24" s="52"/>
      <c r="AH24" s="52"/>
      <c r="AI24" s="52"/>
      <c r="AJ24" s="51"/>
      <c r="AK24" s="51"/>
      <c r="AL24" s="51"/>
      <c r="AM24" s="51"/>
      <c r="AN24" s="51"/>
      <c r="AO24" s="51"/>
      <c r="AP24" s="51"/>
      <c r="AQ24" s="51"/>
      <c r="AR24" s="51"/>
      <c r="AS24" s="53"/>
      <c r="AT24" s="54"/>
      <c r="AU24" s="54"/>
      <c r="AV24" s="54"/>
      <c r="AW24" s="54"/>
      <c r="AX24" s="54"/>
      <c r="AY24" s="54"/>
      <c r="AZ24" s="54"/>
      <c r="BA24" s="54"/>
    </row>
    <row r="25" spans="1:53" ht="18.75" x14ac:dyDescent="0.3">
      <c r="A25" s="50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2"/>
      <c r="AG25" s="52"/>
      <c r="AH25" s="52"/>
      <c r="AI25" s="52"/>
      <c r="AJ25" s="51"/>
      <c r="AK25" s="51"/>
      <c r="AL25" s="51"/>
      <c r="AM25" s="51"/>
      <c r="AN25" s="51"/>
      <c r="AO25" s="51"/>
      <c r="AP25" s="51"/>
      <c r="AQ25" s="51"/>
      <c r="AR25" s="51"/>
      <c r="AS25" s="53"/>
      <c r="AT25" s="54"/>
      <c r="AU25" s="54"/>
      <c r="AV25" s="54"/>
      <c r="AW25" s="54"/>
      <c r="AX25" s="54"/>
      <c r="AY25" s="54"/>
      <c r="AZ25" s="54"/>
      <c r="BA25" s="54"/>
    </row>
    <row r="26" spans="1:53" x14ac:dyDescent="0.25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 t="s">
        <v>67</v>
      </c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</row>
    <row r="27" spans="1:53" s="55" customFormat="1" ht="20.25" x14ac:dyDescent="0.3">
      <c r="A27" s="858" t="s">
        <v>68</v>
      </c>
      <c r="B27" s="858"/>
      <c r="C27" s="858"/>
      <c r="D27" s="858"/>
      <c r="E27" s="858"/>
      <c r="F27" s="858"/>
      <c r="G27" s="858"/>
      <c r="H27" s="858"/>
      <c r="I27" s="858"/>
      <c r="J27" s="839"/>
      <c r="K27" s="839"/>
      <c r="L27" s="839"/>
      <c r="M27" s="839"/>
      <c r="N27" s="839"/>
      <c r="O27" s="839"/>
      <c r="P27" s="839"/>
      <c r="Q27" s="839"/>
      <c r="R27" s="839"/>
      <c r="S27" s="839"/>
      <c r="T27" s="839"/>
      <c r="U27" s="839"/>
      <c r="V27" s="839"/>
      <c r="W27" s="839"/>
      <c r="X27" s="839"/>
      <c r="Y27" s="839"/>
      <c r="Z27" s="839"/>
      <c r="AA27" s="839"/>
      <c r="AB27" s="839"/>
      <c r="AC27" s="839"/>
      <c r="AD27" s="839"/>
      <c r="AE27" s="839"/>
      <c r="AF27" s="839"/>
      <c r="AG27" s="839"/>
      <c r="AH27" s="839"/>
      <c r="AI27" s="839"/>
      <c r="AJ27" s="839"/>
      <c r="AK27" s="839"/>
      <c r="AL27" s="839"/>
      <c r="AM27" s="839"/>
      <c r="AN27" s="839"/>
      <c r="AO27" s="839"/>
      <c r="AP27" s="839"/>
      <c r="AQ27" s="839"/>
      <c r="AR27" s="839"/>
      <c r="AS27" s="839"/>
      <c r="AT27" s="839"/>
      <c r="AU27" s="839"/>
      <c r="AV27" s="56"/>
      <c r="AW27" s="56"/>
      <c r="AX27" s="56"/>
      <c r="AY27" s="56"/>
      <c r="AZ27" s="56"/>
      <c r="BA27" s="9"/>
    </row>
    <row r="28" spans="1:53" x14ac:dyDescent="0.25">
      <c r="AV28" s="56"/>
      <c r="AW28" s="56"/>
      <c r="AX28" s="56"/>
      <c r="AY28" s="56"/>
      <c r="AZ28" s="56"/>
    </row>
    <row r="29" spans="1:53" ht="20.25" x14ac:dyDescent="0.3">
      <c r="A29" s="57" t="s">
        <v>69</v>
      </c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665" t="s">
        <v>70</v>
      </c>
      <c r="AB29" s="665"/>
      <c r="AC29" s="665"/>
      <c r="AD29" s="665"/>
      <c r="AE29" s="665"/>
      <c r="AF29" s="665"/>
      <c r="AG29" s="665"/>
      <c r="AH29" s="665"/>
      <c r="AI29" s="665"/>
      <c r="AJ29" s="665"/>
      <c r="AK29" s="665"/>
      <c r="AL29" s="665"/>
      <c r="AM29" s="665"/>
      <c r="AN29" s="57"/>
      <c r="AO29" s="665" t="s">
        <v>71</v>
      </c>
      <c r="AP29" s="665"/>
      <c r="AQ29" s="665"/>
      <c r="AR29" s="665"/>
      <c r="AS29" s="665"/>
      <c r="AT29" s="665"/>
      <c r="AU29" s="665"/>
      <c r="AV29" s="665"/>
      <c r="AW29" s="665"/>
      <c r="AX29" s="665"/>
      <c r="AY29" s="665"/>
      <c r="AZ29" s="665"/>
      <c r="BA29" s="665"/>
    </row>
    <row r="30" spans="1:53" ht="18.75" x14ac:dyDescent="0.3">
      <c r="A30" s="59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14"/>
    </row>
    <row r="31" spans="1:53" x14ac:dyDescent="0.25">
      <c r="A31" s="872" t="s">
        <v>49</v>
      </c>
      <c r="B31" s="820"/>
      <c r="C31" s="696" t="s">
        <v>72</v>
      </c>
      <c r="D31" s="819"/>
      <c r="E31" s="819"/>
      <c r="F31" s="820"/>
      <c r="G31" s="863" t="s">
        <v>73</v>
      </c>
      <c r="H31" s="864"/>
      <c r="I31" s="865"/>
      <c r="J31" s="687" t="s">
        <v>74</v>
      </c>
      <c r="K31" s="819"/>
      <c r="L31" s="819"/>
      <c r="M31" s="820"/>
      <c r="N31" s="827" t="s">
        <v>75</v>
      </c>
      <c r="O31" s="828"/>
      <c r="P31" s="829"/>
      <c r="Q31" s="687" t="s">
        <v>76</v>
      </c>
      <c r="R31" s="836"/>
      <c r="S31" s="837"/>
      <c r="T31" s="687" t="s">
        <v>77</v>
      </c>
      <c r="U31" s="819"/>
      <c r="V31" s="820"/>
      <c r="W31" s="687" t="s">
        <v>78</v>
      </c>
      <c r="X31" s="819"/>
      <c r="Y31" s="820"/>
      <c r="Z31" s="54"/>
      <c r="AA31" s="678" t="s">
        <v>79</v>
      </c>
      <c r="AB31" s="847"/>
      <c r="AC31" s="847"/>
      <c r="AD31" s="847"/>
      <c r="AE31" s="847"/>
      <c r="AF31" s="771"/>
      <c r="AG31" s="772"/>
      <c r="AH31" s="670" t="s">
        <v>80</v>
      </c>
      <c r="AI31" s="850"/>
      <c r="AJ31" s="850"/>
      <c r="AK31" s="696" t="s">
        <v>81</v>
      </c>
      <c r="AL31" s="851"/>
      <c r="AM31" s="852"/>
      <c r="AN31" s="61"/>
      <c r="AO31" s="666" t="s">
        <v>82</v>
      </c>
      <c r="AP31" s="667"/>
      <c r="AQ31" s="667"/>
      <c r="AR31" s="667"/>
      <c r="AS31" s="827" t="s">
        <v>83</v>
      </c>
      <c r="AT31" s="828"/>
      <c r="AU31" s="828"/>
      <c r="AV31" s="828"/>
      <c r="AW31" s="829"/>
      <c r="AX31" s="670" t="s">
        <v>80</v>
      </c>
      <c r="AY31" s="670"/>
      <c r="AZ31" s="670"/>
      <c r="BA31" s="859"/>
    </row>
    <row r="32" spans="1:53" ht="15.75" customHeight="1" x14ac:dyDescent="0.25">
      <c r="A32" s="821"/>
      <c r="B32" s="823"/>
      <c r="C32" s="821"/>
      <c r="D32" s="822"/>
      <c r="E32" s="822"/>
      <c r="F32" s="823"/>
      <c r="G32" s="866"/>
      <c r="H32" s="867"/>
      <c r="I32" s="868"/>
      <c r="J32" s="821"/>
      <c r="K32" s="822"/>
      <c r="L32" s="822"/>
      <c r="M32" s="823"/>
      <c r="N32" s="830"/>
      <c r="O32" s="831"/>
      <c r="P32" s="832"/>
      <c r="Q32" s="838"/>
      <c r="R32" s="839"/>
      <c r="S32" s="840"/>
      <c r="T32" s="821"/>
      <c r="U32" s="822"/>
      <c r="V32" s="823"/>
      <c r="W32" s="821"/>
      <c r="X32" s="822"/>
      <c r="Y32" s="823"/>
      <c r="Z32" s="54"/>
      <c r="AA32" s="848"/>
      <c r="AB32" s="849"/>
      <c r="AC32" s="849"/>
      <c r="AD32" s="849"/>
      <c r="AE32" s="849"/>
      <c r="AF32" s="774"/>
      <c r="AG32" s="775"/>
      <c r="AH32" s="850"/>
      <c r="AI32" s="850"/>
      <c r="AJ32" s="850"/>
      <c r="AK32" s="853"/>
      <c r="AL32" s="854"/>
      <c r="AM32" s="855"/>
      <c r="AN32" s="61"/>
      <c r="AO32" s="667"/>
      <c r="AP32" s="667"/>
      <c r="AQ32" s="667"/>
      <c r="AR32" s="667"/>
      <c r="AS32" s="830"/>
      <c r="AT32" s="831"/>
      <c r="AU32" s="831"/>
      <c r="AV32" s="831"/>
      <c r="AW32" s="832"/>
      <c r="AX32" s="670"/>
      <c r="AY32" s="670"/>
      <c r="AZ32" s="670"/>
      <c r="BA32" s="859"/>
    </row>
    <row r="33" spans="1:53" ht="21" x14ac:dyDescent="0.25">
      <c r="A33" s="824"/>
      <c r="B33" s="826"/>
      <c r="C33" s="824"/>
      <c r="D33" s="825"/>
      <c r="E33" s="825"/>
      <c r="F33" s="826"/>
      <c r="G33" s="869"/>
      <c r="H33" s="870"/>
      <c r="I33" s="871"/>
      <c r="J33" s="824"/>
      <c r="K33" s="825"/>
      <c r="L33" s="825"/>
      <c r="M33" s="826"/>
      <c r="N33" s="833"/>
      <c r="O33" s="834"/>
      <c r="P33" s="835"/>
      <c r="Q33" s="841"/>
      <c r="R33" s="842"/>
      <c r="S33" s="843"/>
      <c r="T33" s="824"/>
      <c r="U33" s="825"/>
      <c r="V33" s="826"/>
      <c r="W33" s="824"/>
      <c r="X33" s="825"/>
      <c r="Y33" s="826"/>
      <c r="Z33" s="54"/>
      <c r="AA33" s="758" t="s">
        <v>84</v>
      </c>
      <c r="AB33" s="812"/>
      <c r="AC33" s="812"/>
      <c r="AD33" s="812"/>
      <c r="AE33" s="812"/>
      <c r="AF33" s="789"/>
      <c r="AG33" s="790"/>
      <c r="AH33" s="844">
        <v>2</v>
      </c>
      <c r="AI33" s="845"/>
      <c r="AJ33" s="846"/>
      <c r="AK33" s="720">
        <v>3</v>
      </c>
      <c r="AL33" s="720"/>
      <c r="AM33" s="720"/>
      <c r="AN33" s="61"/>
      <c r="AO33" s="667"/>
      <c r="AP33" s="667"/>
      <c r="AQ33" s="667"/>
      <c r="AR33" s="667"/>
      <c r="AS33" s="830"/>
      <c r="AT33" s="831"/>
      <c r="AU33" s="831"/>
      <c r="AV33" s="831"/>
      <c r="AW33" s="832"/>
      <c r="AX33" s="670"/>
      <c r="AY33" s="670"/>
      <c r="AZ33" s="670"/>
      <c r="BA33" s="859"/>
    </row>
    <row r="34" spans="1:53" ht="21" x14ac:dyDescent="0.3">
      <c r="A34" s="816">
        <v>1</v>
      </c>
      <c r="B34" s="817"/>
      <c r="C34" s="755">
        <f>COUNTIF($B19:$AO19,$B$19)</f>
        <v>33</v>
      </c>
      <c r="D34" s="778"/>
      <c r="E34" s="778"/>
      <c r="F34" s="779"/>
      <c r="G34" s="755">
        <v>4</v>
      </c>
      <c r="H34" s="778"/>
      <c r="I34" s="779"/>
      <c r="J34" s="755">
        <v>3</v>
      </c>
      <c r="K34" s="778"/>
      <c r="L34" s="778"/>
      <c r="M34" s="779"/>
      <c r="N34" s="755"/>
      <c r="O34" s="778"/>
      <c r="P34" s="779"/>
      <c r="Q34" s="815"/>
      <c r="R34" s="787"/>
      <c r="S34" s="788"/>
      <c r="T34" s="755">
        <v>12</v>
      </c>
      <c r="U34" s="756"/>
      <c r="V34" s="818"/>
      <c r="W34" s="755">
        <f>C34+G34+J34+N34+Q34+T34</f>
        <v>52</v>
      </c>
      <c r="X34" s="756"/>
      <c r="Y34" s="757"/>
      <c r="Z34" s="54"/>
      <c r="AA34" s="758" t="s">
        <v>161</v>
      </c>
      <c r="AB34" s="812"/>
      <c r="AC34" s="812"/>
      <c r="AD34" s="812"/>
      <c r="AE34" s="812"/>
      <c r="AF34" s="813"/>
      <c r="AG34" s="814"/>
      <c r="AH34" s="844">
        <v>4</v>
      </c>
      <c r="AI34" s="845"/>
      <c r="AJ34" s="846"/>
      <c r="AK34" s="720">
        <v>3</v>
      </c>
      <c r="AL34" s="720"/>
      <c r="AM34" s="720"/>
      <c r="AN34" s="61"/>
      <c r="AO34" s="667"/>
      <c r="AP34" s="667"/>
      <c r="AQ34" s="667"/>
      <c r="AR34" s="667"/>
      <c r="AS34" s="833"/>
      <c r="AT34" s="834"/>
      <c r="AU34" s="834"/>
      <c r="AV34" s="834"/>
      <c r="AW34" s="835"/>
      <c r="AX34" s="670"/>
      <c r="AY34" s="670"/>
      <c r="AZ34" s="670"/>
      <c r="BA34" s="859"/>
    </row>
    <row r="35" spans="1:53" ht="21" x14ac:dyDescent="0.3">
      <c r="A35" s="776">
        <v>2</v>
      </c>
      <c r="B35" s="777"/>
      <c r="C35" s="755">
        <f>COUNTIF($B20:$AO20,$B$19)</f>
        <v>33</v>
      </c>
      <c r="D35" s="778"/>
      <c r="E35" s="778"/>
      <c r="F35" s="779"/>
      <c r="G35" s="780">
        <v>4</v>
      </c>
      <c r="H35" s="781"/>
      <c r="I35" s="782"/>
      <c r="J35" s="780">
        <v>3</v>
      </c>
      <c r="K35" s="781"/>
      <c r="L35" s="781"/>
      <c r="M35" s="782"/>
      <c r="N35" s="780"/>
      <c r="O35" s="781"/>
      <c r="P35" s="782"/>
      <c r="Q35" s="815"/>
      <c r="R35" s="787"/>
      <c r="S35" s="788"/>
      <c r="T35" s="780">
        <v>12</v>
      </c>
      <c r="U35" s="798"/>
      <c r="V35" s="799"/>
      <c r="W35" s="755">
        <f>C35+G35+J35+N35+Q35+T35</f>
        <v>52</v>
      </c>
      <c r="X35" s="756"/>
      <c r="Y35" s="757"/>
      <c r="Z35" s="54"/>
      <c r="AA35" s="758" t="s">
        <v>162</v>
      </c>
      <c r="AB35" s="759"/>
      <c r="AC35" s="759"/>
      <c r="AD35" s="759"/>
      <c r="AE35" s="759"/>
      <c r="AF35" s="759"/>
      <c r="AG35" s="760"/>
      <c r="AH35" s="740">
        <v>6</v>
      </c>
      <c r="AI35" s="761"/>
      <c r="AJ35" s="762"/>
      <c r="AK35" s="720">
        <v>3</v>
      </c>
      <c r="AL35" s="720"/>
      <c r="AM35" s="720"/>
      <c r="AN35" s="61"/>
      <c r="AO35" s="740" t="s">
        <v>31</v>
      </c>
      <c r="AP35" s="761"/>
      <c r="AQ35" s="761"/>
      <c r="AR35" s="762"/>
      <c r="AS35" s="754" t="s">
        <v>85</v>
      </c>
      <c r="AT35" s="754"/>
      <c r="AU35" s="754"/>
      <c r="AV35" s="754"/>
      <c r="AW35" s="754"/>
      <c r="AX35" s="730">
        <v>8</v>
      </c>
      <c r="AY35" s="730"/>
      <c r="AZ35" s="730"/>
      <c r="BA35" s="730"/>
    </row>
    <row r="36" spans="1:53" ht="21" x14ac:dyDescent="0.3">
      <c r="A36" s="776">
        <v>3</v>
      </c>
      <c r="B36" s="777"/>
      <c r="C36" s="755">
        <f>COUNTIF($B21:$AO21,$B$19)</f>
        <v>33</v>
      </c>
      <c r="D36" s="778"/>
      <c r="E36" s="778"/>
      <c r="F36" s="779"/>
      <c r="G36" s="780">
        <v>4</v>
      </c>
      <c r="H36" s="781"/>
      <c r="I36" s="782"/>
      <c r="J36" s="780">
        <v>3</v>
      </c>
      <c r="K36" s="781"/>
      <c r="L36" s="781"/>
      <c r="M36" s="782"/>
      <c r="N36" s="780"/>
      <c r="O36" s="781"/>
      <c r="P36" s="782"/>
      <c r="Q36" s="815"/>
      <c r="R36" s="787"/>
      <c r="S36" s="788"/>
      <c r="T36" s="780">
        <v>12</v>
      </c>
      <c r="U36" s="798"/>
      <c r="V36" s="799"/>
      <c r="W36" s="755">
        <f>C36+G36+J36+N36+Q36+T36</f>
        <v>52</v>
      </c>
      <c r="X36" s="756"/>
      <c r="Y36" s="757"/>
      <c r="Z36" s="54"/>
      <c r="AA36" s="732" t="s">
        <v>86</v>
      </c>
      <c r="AB36" s="771"/>
      <c r="AC36" s="771"/>
      <c r="AD36" s="771"/>
      <c r="AE36" s="771"/>
      <c r="AF36" s="771"/>
      <c r="AG36" s="772"/>
      <c r="AH36" s="740">
        <v>8</v>
      </c>
      <c r="AI36" s="763"/>
      <c r="AJ36" s="764"/>
      <c r="AK36" s="720">
        <v>4</v>
      </c>
      <c r="AL36" s="768"/>
      <c r="AM36" s="768"/>
      <c r="AN36" s="61"/>
      <c r="AO36" s="791"/>
      <c r="AP36" s="792"/>
      <c r="AQ36" s="792"/>
      <c r="AR36" s="793"/>
      <c r="AS36" s="754"/>
      <c r="AT36" s="754"/>
      <c r="AU36" s="754"/>
      <c r="AV36" s="754"/>
      <c r="AW36" s="754"/>
      <c r="AX36" s="730"/>
      <c r="AY36" s="730"/>
      <c r="AZ36" s="730"/>
      <c r="BA36" s="730"/>
    </row>
    <row r="37" spans="1:53" ht="21" x14ac:dyDescent="0.3">
      <c r="A37" s="776">
        <v>4</v>
      </c>
      <c r="B37" s="777"/>
      <c r="C37" s="755">
        <v>28</v>
      </c>
      <c r="D37" s="778"/>
      <c r="E37" s="778"/>
      <c r="F37" s="779"/>
      <c r="G37" s="780">
        <v>4</v>
      </c>
      <c r="H37" s="781"/>
      <c r="I37" s="782"/>
      <c r="J37" s="780">
        <v>4</v>
      </c>
      <c r="K37" s="781"/>
      <c r="L37" s="781"/>
      <c r="M37" s="782"/>
      <c r="N37" s="780">
        <v>2</v>
      </c>
      <c r="O37" s="781"/>
      <c r="P37" s="782"/>
      <c r="Q37" s="786">
        <v>2</v>
      </c>
      <c r="R37" s="787"/>
      <c r="S37" s="788"/>
      <c r="T37" s="797">
        <v>2</v>
      </c>
      <c r="U37" s="798"/>
      <c r="V37" s="799"/>
      <c r="W37" s="755">
        <f>C37+G37+J37+N37+Q37+T37</f>
        <v>42</v>
      </c>
      <c r="X37" s="756"/>
      <c r="Y37" s="757"/>
      <c r="Z37" s="54"/>
      <c r="AA37" s="773"/>
      <c r="AB37" s="774"/>
      <c r="AC37" s="774"/>
      <c r="AD37" s="774"/>
      <c r="AE37" s="774"/>
      <c r="AF37" s="774"/>
      <c r="AG37" s="775"/>
      <c r="AH37" s="765"/>
      <c r="AI37" s="766"/>
      <c r="AJ37" s="767"/>
      <c r="AK37" s="768"/>
      <c r="AL37" s="768"/>
      <c r="AM37" s="768"/>
      <c r="AN37" s="62"/>
      <c r="AO37" s="791"/>
      <c r="AP37" s="792"/>
      <c r="AQ37" s="792"/>
      <c r="AR37" s="793"/>
      <c r="AS37" s="754"/>
      <c r="AT37" s="754"/>
      <c r="AU37" s="754"/>
      <c r="AV37" s="754"/>
      <c r="AW37" s="754"/>
      <c r="AX37" s="730"/>
      <c r="AY37" s="730"/>
      <c r="AZ37" s="730"/>
      <c r="BA37" s="730"/>
    </row>
    <row r="38" spans="1:53" ht="21" x14ac:dyDescent="0.25">
      <c r="A38" s="806" t="s">
        <v>16</v>
      </c>
      <c r="B38" s="807"/>
      <c r="C38" s="808">
        <f>SUM(C34:F37)</f>
        <v>127</v>
      </c>
      <c r="D38" s="809"/>
      <c r="E38" s="809"/>
      <c r="F38" s="810"/>
      <c r="G38" s="783">
        <f>SUM(G34:I37)</f>
        <v>16</v>
      </c>
      <c r="H38" s="811"/>
      <c r="I38" s="807"/>
      <c r="J38" s="800">
        <f>SUM(J34:M37)</f>
        <v>13</v>
      </c>
      <c r="K38" s="801"/>
      <c r="L38" s="801"/>
      <c r="M38" s="802"/>
      <c r="N38" s="800">
        <f>SUM(N34:P37)</f>
        <v>2</v>
      </c>
      <c r="O38" s="801"/>
      <c r="P38" s="802"/>
      <c r="Q38" s="803">
        <f>SUM(Q34:S37)</f>
        <v>2</v>
      </c>
      <c r="R38" s="804"/>
      <c r="S38" s="805"/>
      <c r="T38" s="783">
        <f>SUM(T34:V37)</f>
        <v>38</v>
      </c>
      <c r="U38" s="784"/>
      <c r="V38" s="785"/>
      <c r="W38" s="783">
        <f>SUM(W34:Y37)</f>
        <v>198</v>
      </c>
      <c r="X38" s="784"/>
      <c r="Y38" s="785"/>
      <c r="Z38" s="54"/>
      <c r="AA38" s="748" t="s">
        <v>30</v>
      </c>
      <c r="AB38" s="789"/>
      <c r="AC38" s="789"/>
      <c r="AD38" s="789"/>
      <c r="AE38" s="789"/>
      <c r="AF38" s="789"/>
      <c r="AG38" s="790"/>
      <c r="AH38" s="751">
        <v>8</v>
      </c>
      <c r="AI38" s="752"/>
      <c r="AJ38" s="753"/>
      <c r="AK38" s="751">
        <v>2</v>
      </c>
      <c r="AL38" s="769"/>
      <c r="AM38" s="770"/>
      <c r="AN38" s="63"/>
      <c r="AO38" s="794"/>
      <c r="AP38" s="795"/>
      <c r="AQ38" s="795"/>
      <c r="AR38" s="796"/>
      <c r="AS38" s="754"/>
      <c r="AT38" s="754"/>
      <c r="AU38" s="754"/>
      <c r="AV38" s="754"/>
      <c r="AW38" s="754"/>
      <c r="AX38" s="730"/>
      <c r="AY38" s="730"/>
      <c r="AZ38" s="730"/>
      <c r="BA38" s="730"/>
    </row>
  </sheetData>
  <mergeCells count="108">
    <mergeCell ref="AO17:AR17"/>
    <mergeCell ref="P7:AL7"/>
    <mergeCell ref="AN7:BA7"/>
    <mergeCell ref="P5:AM5"/>
    <mergeCell ref="A6:O6"/>
    <mergeCell ref="A1:O1"/>
    <mergeCell ref="P1:AM1"/>
    <mergeCell ref="A2:O2"/>
    <mergeCell ref="A3:O3"/>
    <mergeCell ref="P3:AM3"/>
    <mergeCell ref="N17:R17"/>
    <mergeCell ref="S17:W17"/>
    <mergeCell ref="AJ17:AN17"/>
    <mergeCell ref="P11:AM11"/>
    <mergeCell ref="X17:AA17"/>
    <mergeCell ref="AB17:AE17"/>
    <mergeCell ref="AF17:AI17"/>
    <mergeCell ref="A15:BA15"/>
    <mergeCell ref="AX17:BA17"/>
    <mergeCell ref="AS17:AW17"/>
    <mergeCell ref="AN3:BA4"/>
    <mergeCell ref="A4:O4"/>
    <mergeCell ref="P8:AL8"/>
    <mergeCell ref="AN8:BA10"/>
    <mergeCell ref="P9:AL9"/>
    <mergeCell ref="P10:AM10"/>
    <mergeCell ref="A7:O7"/>
    <mergeCell ref="AO6:BA6"/>
    <mergeCell ref="A17:A18"/>
    <mergeCell ref="B17:E17"/>
    <mergeCell ref="F17:I17"/>
    <mergeCell ref="J17:M17"/>
    <mergeCell ref="G31:I33"/>
    <mergeCell ref="A31:B33"/>
    <mergeCell ref="C31:F33"/>
    <mergeCell ref="AS22:AW22"/>
    <mergeCell ref="A27:AU27"/>
    <mergeCell ref="AO31:AR34"/>
    <mergeCell ref="G34:I34"/>
    <mergeCell ref="J34:M34"/>
    <mergeCell ref="N34:P34"/>
    <mergeCell ref="Q34:S34"/>
    <mergeCell ref="AO29:BA29"/>
    <mergeCell ref="AS31:AW34"/>
    <mergeCell ref="AX31:BA34"/>
    <mergeCell ref="AA29:AM29"/>
    <mergeCell ref="AA33:AG33"/>
    <mergeCell ref="AH33:AJ33"/>
    <mergeCell ref="AA31:AG32"/>
    <mergeCell ref="AH31:AJ32"/>
    <mergeCell ref="AK31:AM32"/>
    <mergeCell ref="AK33:AM33"/>
    <mergeCell ref="J31:M33"/>
    <mergeCell ref="N31:P33"/>
    <mergeCell ref="W31:Y33"/>
    <mergeCell ref="W34:Y34"/>
    <mergeCell ref="Q31:S33"/>
    <mergeCell ref="T31:V33"/>
    <mergeCell ref="A34:B34"/>
    <mergeCell ref="C34:F34"/>
    <mergeCell ref="J35:M35"/>
    <mergeCell ref="Q35:S35"/>
    <mergeCell ref="AK34:AM34"/>
    <mergeCell ref="T34:V34"/>
    <mergeCell ref="AH34:AJ34"/>
    <mergeCell ref="T35:V35"/>
    <mergeCell ref="AA34:AG34"/>
    <mergeCell ref="N35:P35"/>
    <mergeCell ref="N36:P36"/>
    <mergeCell ref="Q36:S36"/>
    <mergeCell ref="W36:Y36"/>
    <mergeCell ref="T36:V36"/>
    <mergeCell ref="AX35:BA38"/>
    <mergeCell ref="N38:P38"/>
    <mergeCell ref="Q38:S38"/>
    <mergeCell ref="A38:B38"/>
    <mergeCell ref="C38:F38"/>
    <mergeCell ref="G38:I38"/>
    <mergeCell ref="J38:M38"/>
    <mergeCell ref="A36:B36"/>
    <mergeCell ref="C36:F36"/>
    <mergeCell ref="G36:I36"/>
    <mergeCell ref="AA38:AG38"/>
    <mergeCell ref="AH38:AJ38"/>
    <mergeCell ref="AO35:AR38"/>
    <mergeCell ref="A35:B35"/>
    <mergeCell ref="C35:F35"/>
    <mergeCell ref="G35:I35"/>
    <mergeCell ref="G37:I37"/>
    <mergeCell ref="J37:M37"/>
    <mergeCell ref="T37:V37"/>
    <mergeCell ref="T38:V38"/>
    <mergeCell ref="A37:B37"/>
    <mergeCell ref="C37:F37"/>
    <mergeCell ref="J36:M36"/>
    <mergeCell ref="W38:Y38"/>
    <mergeCell ref="N37:P37"/>
    <mergeCell ref="Q37:S37"/>
    <mergeCell ref="AS35:AW38"/>
    <mergeCell ref="W35:Y35"/>
    <mergeCell ref="AA35:AG35"/>
    <mergeCell ref="AH35:AJ35"/>
    <mergeCell ref="AK35:AM35"/>
    <mergeCell ref="AH36:AJ37"/>
    <mergeCell ref="AK36:AM37"/>
    <mergeCell ref="AK38:AM38"/>
    <mergeCell ref="W37:Y37"/>
    <mergeCell ref="AA36:AG37"/>
  </mergeCells>
  <phoneticPr fontId="37" type="noConversion"/>
  <pageMargins left="0.7" right="0.7" top="0.75" bottom="0.75" header="0.3" footer="0.3"/>
  <pageSetup paperSize="9" scale="4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4"/>
  <sheetViews>
    <sheetView tabSelected="1" view="pageBreakPreview" zoomScale="85" zoomScaleNormal="75" workbookViewId="0">
      <selection activeCell="B109" sqref="B109"/>
    </sheetView>
  </sheetViews>
  <sheetFormatPr defaultRowHeight="15.75" x14ac:dyDescent="0.25"/>
  <cols>
    <col min="1" max="1" width="9.85546875" style="1091" customWidth="1"/>
    <col min="2" max="2" width="46" style="1092" customWidth="1"/>
    <col min="3" max="3" width="6.7109375" style="1093" customWidth="1"/>
    <col min="4" max="4" width="12" style="1094" customWidth="1"/>
    <col min="5" max="5" width="7.28515625" style="1094" customWidth="1"/>
    <col min="6" max="6" width="6.42578125" style="1093" customWidth="1"/>
    <col min="7" max="7" width="7.42578125" style="1093" customWidth="1"/>
    <col min="8" max="8" width="9.85546875" style="1093" customWidth="1"/>
    <col min="9" max="9" width="8.7109375" style="1092" customWidth="1"/>
    <col min="10" max="10" width="7.42578125" style="1092" customWidth="1"/>
    <col min="11" max="11" width="5.85546875" style="1092" customWidth="1"/>
    <col min="12" max="12" width="6.7109375" style="1092" customWidth="1"/>
    <col min="13" max="13" width="8.85546875" style="1092" customWidth="1"/>
    <col min="14" max="14" width="5.28515625" style="1092" customWidth="1"/>
    <col min="15" max="15" width="5.7109375" style="1092" customWidth="1"/>
    <col min="16" max="16" width="4.85546875" style="1092" customWidth="1"/>
    <col min="17" max="17" width="5.42578125" style="1092" customWidth="1"/>
    <col min="18" max="18" width="6.28515625" style="1092" customWidth="1"/>
    <col min="19" max="19" width="6" style="1092" customWidth="1"/>
    <col min="20" max="20" width="4.5703125" style="1092" customWidth="1"/>
    <col min="21" max="21" width="4" style="1092" customWidth="1"/>
    <col min="22" max="26" width="0" style="236" hidden="1" customWidth="1"/>
    <col min="27" max="27" width="9.7109375" style="236" bestFit="1" customWidth="1"/>
    <col min="28" max="16384" width="9.140625" style="236"/>
  </cols>
  <sheetData>
    <row r="1" spans="1:27" s="198" customFormat="1" ht="18.75" customHeight="1" thickBot="1" x14ac:dyDescent="0.3">
      <c r="A1" s="915" t="s">
        <v>191</v>
      </c>
      <c r="B1" s="916"/>
      <c r="C1" s="916"/>
      <c r="D1" s="916"/>
      <c r="E1" s="916"/>
      <c r="F1" s="916"/>
      <c r="G1" s="916"/>
      <c r="H1" s="916"/>
      <c r="I1" s="916"/>
      <c r="J1" s="916"/>
      <c r="K1" s="916"/>
      <c r="L1" s="916"/>
      <c r="M1" s="916"/>
      <c r="N1" s="916"/>
      <c r="O1" s="916"/>
      <c r="P1" s="916"/>
      <c r="Q1" s="916"/>
      <c r="R1" s="916"/>
      <c r="S1" s="916"/>
      <c r="T1" s="916"/>
      <c r="U1" s="917"/>
    </row>
    <row r="2" spans="1:27" s="198" customFormat="1" x14ac:dyDescent="0.25">
      <c r="A2" s="918" t="s">
        <v>87</v>
      </c>
      <c r="B2" s="919" t="s">
        <v>88</v>
      </c>
      <c r="C2" s="920" t="s">
        <v>89</v>
      </c>
      <c r="D2" s="921"/>
      <c r="E2" s="921"/>
      <c r="F2" s="922"/>
      <c r="G2" s="923" t="s">
        <v>90</v>
      </c>
      <c r="H2" s="924" t="s">
        <v>91</v>
      </c>
      <c r="I2" s="925"/>
      <c r="J2" s="925"/>
      <c r="K2" s="925"/>
      <c r="L2" s="925"/>
      <c r="M2" s="926"/>
      <c r="N2" s="927" t="s">
        <v>183</v>
      </c>
      <c r="O2" s="928"/>
      <c r="P2" s="928"/>
      <c r="Q2" s="928"/>
      <c r="R2" s="928"/>
      <c r="S2" s="928"/>
      <c r="T2" s="928"/>
      <c r="U2" s="929"/>
    </row>
    <row r="3" spans="1:27" s="198" customFormat="1" ht="16.5" thickBot="1" x14ac:dyDescent="0.3">
      <c r="A3" s="930"/>
      <c r="B3" s="931"/>
      <c r="C3" s="932" t="s">
        <v>92</v>
      </c>
      <c r="D3" s="933" t="s">
        <v>93</v>
      </c>
      <c r="E3" s="934" t="s">
        <v>94</v>
      </c>
      <c r="F3" s="935"/>
      <c r="G3" s="936"/>
      <c r="H3" s="937" t="s">
        <v>5</v>
      </c>
      <c r="I3" s="938" t="s">
        <v>95</v>
      </c>
      <c r="J3" s="939"/>
      <c r="K3" s="939"/>
      <c r="L3" s="940"/>
      <c r="M3" s="941" t="s">
        <v>96</v>
      </c>
      <c r="N3" s="942"/>
      <c r="O3" s="943"/>
      <c r="P3" s="943"/>
      <c r="Q3" s="943"/>
      <c r="R3" s="943"/>
      <c r="S3" s="943"/>
      <c r="T3" s="943"/>
      <c r="U3" s="944"/>
    </row>
    <row r="4" spans="1:27" s="198" customFormat="1" ht="16.5" thickBot="1" x14ac:dyDescent="0.3">
      <c r="A4" s="930"/>
      <c r="B4" s="931"/>
      <c r="C4" s="932"/>
      <c r="D4" s="933"/>
      <c r="E4" s="933" t="s">
        <v>97</v>
      </c>
      <c r="F4" s="945" t="s">
        <v>98</v>
      </c>
      <c r="G4" s="936"/>
      <c r="H4" s="946"/>
      <c r="I4" s="947" t="s">
        <v>16</v>
      </c>
      <c r="J4" s="947" t="s">
        <v>99</v>
      </c>
      <c r="K4" s="947" t="s">
        <v>100</v>
      </c>
      <c r="L4" s="947" t="s">
        <v>101</v>
      </c>
      <c r="M4" s="948"/>
      <c r="N4" s="949" t="s">
        <v>102</v>
      </c>
      <c r="O4" s="950"/>
      <c r="P4" s="949" t="s">
        <v>103</v>
      </c>
      <c r="Q4" s="950"/>
      <c r="R4" s="949" t="s">
        <v>104</v>
      </c>
      <c r="S4" s="950"/>
      <c r="T4" s="949" t="s">
        <v>105</v>
      </c>
      <c r="U4" s="950"/>
    </row>
    <row r="5" spans="1:27" s="198" customFormat="1" ht="16.5" thickBot="1" x14ac:dyDescent="0.3">
      <c r="A5" s="930"/>
      <c r="B5" s="931"/>
      <c r="C5" s="932"/>
      <c r="D5" s="933"/>
      <c r="E5" s="933"/>
      <c r="F5" s="945"/>
      <c r="G5" s="936"/>
      <c r="H5" s="946"/>
      <c r="I5" s="951"/>
      <c r="J5" s="951"/>
      <c r="K5" s="951"/>
      <c r="L5" s="951"/>
      <c r="M5" s="948"/>
      <c r="N5" s="363">
        <v>1</v>
      </c>
      <c r="O5" s="416" t="s">
        <v>106</v>
      </c>
      <c r="P5" s="363">
        <v>3</v>
      </c>
      <c r="Q5" s="364" t="s">
        <v>107</v>
      </c>
      <c r="R5" s="405">
        <v>5</v>
      </c>
      <c r="S5" s="364" t="s">
        <v>108</v>
      </c>
      <c r="T5" s="363">
        <v>7</v>
      </c>
      <c r="U5" s="364">
        <v>8</v>
      </c>
    </row>
    <row r="6" spans="1:27" s="198" customFormat="1" ht="16.5" thickBot="1" x14ac:dyDescent="0.3">
      <c r="A6" s="930"/>
      <c r="B6" s="931"/>
      <c r="C6" s="932"/>
      <c r="D6" s="933"/>
      <c r="E6" s="933"/>
      <c r="F6" s="945"/>
      <c r="G6" s="936"/>
      <c r="H6" s="946"/>
      <c r="I6" s="951"/>
      <c r="J6" s="951"/>
      <c r="K6" s="951"/>
      <c r="L6" s="951"/>
      <c r="M6" s="952"/>
      <c r="N6" s="953"/>
      <c r="O6" s="954"/>
      <c r="P6" s="954"/>
      <c r="Q6" s="954"/>
      <c r="R6" s="954"/>
      <c r="S6" s="954"/>
      <c r="T6" s="954"/>
      <c r="U6" s="955"/>
    </row>
    <row r="7" spans="1:27" s="198" customFormat="1" ht="16.5" thickBot="1" x14ac:dyDescent="0.3">
      <c r="A7" s="956"/>
      <c r="B7" s="957"/>
      <c r="C7" s="958"/>
      <c r="D7" s="959"/>
      <c r="E7" s="959"/>
      <c r="F7" s="960"/>
      <c r="G7" s="961"/>
      <c r="H7" s="962"/>
      <c r="I7" s="963"/>
      <c r="J7" s="963"/>
      <c r="K7" s="963"/>
      <c r="L7" s="963"/>
      <c r="M7" s="964"/>
      <c r="N7" s="363"/>
      <c r="O7" s="364"/>
      <c r="P7" s="363"/>
      <c r="Q7" s="364"/>
      <c r="R7" s="363"/>
      <c r="S7" s="364"/>
      <c r="T7" s="363"/>
      <c r="U7" s="364"/>
    </row>
    <row r="8" spans="1:27" s="198" customFormat="1" ht="16.5" thickBot="1" x14ac:dyDescent="0.3">
      <c r="A8" s="366">
        <v>1</v>
      </c>
      <c r="B8" s="965">
        <v>2</v>
      </c>
      <c r="C8" s="966">
        <v>3</v>
      </c>
      <c r="D8" s="366">
        <v>4</v>
      </c>
      <c r="E8" s="366">
        <v>5</v>
      </c>
      <c r="F8" s="366">
        <v>6</v>
      </c>
      <c r="G8" s="366">
        <v>7</v>
      </c>
      <c r="H8" s="366">
        <v>8</v>
      </c>
      <c r="I8" s="366">
        <v>9</v>
      </c>
      <c r="J8" s="366">
        <v>10</v>
      </c>
      <c r="K8" s="366">
        <v>11</v>
      </c>
      <c r="L8" s="366">
        <v>12</v>
      </c>
      <c r="M8" s="967">
        <v>13</v>
      </c>
      <c r="N8" s="363">
        <v>14</v>
      </c>
      <c r="O8" s="363">
        <v>16</v>
      </c>
      <c r="P8" s="968">
        <v>17</v>
      </c>
      <c r="Q8" s="968">
        <v>19</v>
      </c>
      <c r="R8" s="363">
        <v>20</v>
      </c>
      <c r="S8" s="363">
        <v>22</v>
      </c>
      <c r="T8" s="968">
        <v>23</v>
      </c>
      <c r="U8" s="965">
        <v>24</v>
      </c>
      <c r="V8" s="200">
        <v>25</v>
      </c>
      <c r="W8" s="199">
        <v>26</v>
      </c>
      <c r="X8" s="201">
        <v>27</v>
      </c>
      <c r="Y8" s="199">
        <v>28</v>
      </c>
      <c r="Z8" s="201">
        <v>29</v>
      </c>
    </row>
    <row r="9" spans="1:27" s="198" customFormat="1" ht="16.5" thickBot="1" x14ac:dyDescent="0.3">
      <c r="A9" s="969" t="s">
        <v>109</v>
      </c>
      <c r="B9" s="970"/>
      <c r="C9" s="971"/>
      <c r="D9" s="971"/>
      <c r="E9" s="971"/>
      <c r="F9" s="971"/>
      <c r="G9" s="971"/>
      <c r="H9" s="971"/>
      <c r="I9" s="971"/>
      <c r="J9" s="971"/>
      <c r="K9" s="971"/>
      <c r="L9" s="971"/>
      <c r="M9" s="971"/>
      <c r="N9" s="970"/>
      <c r="O9" s="970"/>
      <c r="P9" s="970"/>
      <c r="Q9" s="970"/>
      <c r="R9" s="970"/>
      <c r="S9" s="970"/>
      <c r="T9" s="970"/>
      <c r="U9" s="972"/>
    </row>
    <row r="10" spans="1:27" s="198" customFormat="1" ht="16.5" thickBot="1" x14ac:dyDescent="0.3">
      <c r="A10" s="973" t="s">
        <v>110</v>
      </c>
      <c r="B10" s="974"/>
      <c r="C10" s="974"/>
      <c r="D10" s="974"/>
      <c r="E10" s="974"/>
      <c r="F10" s="974"/>
      <c r="G10" s="974"/>
      <c r="H10" s="974"/>
      <c r="I10" s="974"/>
      <c r="J10" s="974"/>
      <c r="K10" s="974"/>
      <c r="L10" s="974"/>
      <c r="M10" s="974"/>
      <c r="N10" s="974"/>
      <c r="O10" s="974"/>
      <c r="P10" s="974"/>
      <c r="Q10" s="974"/>
      <c r="R10" s="974"/>
      <c r="S10" s="974"/>
      <c r="T10" s="974"/>
      <c r="U10" s="975"/>
    </row>
    <row r="11" spans="1:27" s="207" customFormat="1" ht="28.5" customHeight="1" x14ac:dyDescent="0.25">
      <c r="A11" s="94" t="s">
        <v>111</v>
      </c>
      <c r="B11" s="73" t="s">
        <v>407</v>
      </c>
      <c r="C11" s="202"/>
      <c r="D11" s="75"/>
      <c r="E11" s="76"/>
      <c r="F11" s="203"/>
      <c r="G11" s="204">
        <f>G12+G13+G14</f>
        <v>6</v>
      </c>
      <c r="H11" s="205">
        <f>SUM(H12:H14)</f>
        <v>180</v>
      </c>
      <c r="I11" s="205">
        <f>I12+I13+I14</f>
        <v>12</v>
      </c>
      <c r="J11" s="620"/>
      <c r="K11" s="467"/>
      <c r="L11" s="467" t="s">
        <v>169</v>
      </c>
      <c r="M11" s="468">
        <f t="shared" ref="M11:M21" si="0">H11-I11</f>
        <v>168</v>
      </c>
      <c r="N11" s="469"/>
      <c r="O11" s="470"/>
      <c r="P11" s="471"/>
      <c r="Q11" s="470"/>
      <c r="R11" s="471"/>
      <c r="S11" s="472"/>
      <c r="T11" s="469"/>
      <c r="U11" s="470"/>
    </row>
    <row r="12" spans="1:27" s="207" customFormat="1" ht="33" customHeight="1" x14ac:dyDescent="0.25">
      <c r="A12" s="208" t="s">
        <v>112</v>
      </c>
      <c r="B12" s="77" t="s">
        <v>407</v>
      </c>
      <c r="C12" s="83"/>
      <c r="D12" s="78">
        <v>1</v>
      </c>
      <c r="E12" s="83"/>
      <c r="F12" s="209"/>
      <c r="G12" s="210">
        <v>2</v>
      </c>
      <c r="H12" s="98">
        <f t="shared" ref="H12:H21" si="1">G12*30</f>
        <v>60</v>
      </c>
      <c r="I12" s="414" t="s">
        <v>414</v>
      </c>
      <c r="J12" s="489"/>
      <c r="K12" s="474"/>
      <c r="L12" s="474" t="s">
        <v>167</v>
      </c>
      <c r="M12" s="404">
        <f t="shared" si="0"/>
        <v>56</v>
      </c>
      <c r="N12" s="475" t="s">
        <v>167</v>
      </c>
      <c r="O12" s="476"/>
      <c r="P12" s="477"/>
      <c r="Q12" s="478"/>
      <c r="R12" s="477"/>
      <c r="S12" s="479"/>
      <c r="T12" s="480"/>
      <c r="U12" s="478"/>
      <c r="AA12" s="211"/>
    </row>
    <row r="13" spans="1:27" s="207" customFormat="1" ht="35.25" customHeight="1" x14ac:dyDescent="0.25">
      <c r="A13" s="208" t="s">
        <v>113</v>
      </c>
      <c r="B13" s="77" t="s">
        <v>407</v>
      </c>
      <c r="C13" s="83"/>
      <c r="D13" s="78">
        <v>2</v>
      </c>
      <c r="E13" s="83"/>
      <c r="F13" s="209"/>
      <c r="G13" s="210">
        <v>2</v>
      </c>
      <c r="H13" s="98">
        <f t="shared" si="1"/>
        <v>60</v>
      </c>
      <c r="I13" s="414" t="s">
        <v>414</v>
      </c>
      <c r="J13" s="489"/>
      <c r="K13" s="474"/>
      <c r="L13" s="474" t="s">
        <v>167</v>
      </c>
      <c r="M13" s="481">
        <f t="shared" si="0"/>
        <v>56</v>
      </c>
      <c r="N13" s="480"/>
      <c r="O13" s="478" t="s">
        <v>167</v>
      </c>
      <c r="P13" s="477"/>
      <c r="Q13" s="478"/>
      <c r="R13" s="477"/>
      <c r="S13" s="479"/>
      <c r="T13" s="480"/>
      <c r="U13" s="478"/>
      <c r="AA13" s="211"/>
    </row>
    <row r="14" spans="1:27" s="207" customFormat="1" ht="36" customHeight="1" x14ac:dyDescent="0.25">
      <c r="A14" s="208" t="s">
        <v>114</v>
      </c>
      <c r="B14" s="77" t="s">
        <v>407</v>
      </c>
      <c r="C14" s="83"/>
      <c r="D14" s="78">
        <v>8</v>
      </c>
      <c r="E14" s="79"/>
      <c r="F14" s="209"/>
      <c r="G14" s="210">
        <v>2</v>
      </c>
      <c r="H14" s="98">
        <f t="shared" si="1"/>
        <v>60</v>
      </c>
      <c r="I14" s="414" t="s">
        <v>414</v>
      </c>
      <c r="J14" s="489"/>
      <c r="K14" s="474"/>
      <c r="L14" s="474" t="s">
        <v>167</v>
      </c>
      <c r="M14" s="482">
        <f t="shared" si="0"/>
        <v>56</v>
      </c>
      <c r="N14" s="480"/>
      <c r="O14" s="478"/>
      <c r="P14" s="477"/>
      <c r="Q14" s="478"/>
      <c r="R14" s="477"/>
      <c r="S14" s="479"/>
      <c r="T14" s="483"/>
      <c r="U14" s="484" t="s">
        <v>167</v>
      </c>
      <c r="AA14" s="211"/>
    </row>
    <row r="15" spans="1:27" s="207" customFormat="1" ht="18" customHeight="1" x14ac:dyDescent="0.25">
      <c r="A15" s="214" t="s">
        <v>181</v>
      </c>
      <c r="B15" s="80" t="s">
        <v>14</v>
      </c>
      <c r="C15" s="83">
        <v>1</v>
      </c>
      <c r="D15" s="81"/>
      <c r="E15" s="79"/>
      <c r="F15" s="215"/>
      <c r="G15" s="216">
        <v>5</v>
      </c>
      <c r="H15" s="78">
        <f t="shared" si="1"/>
        <v>150</v>
      </c>
      <c r="I15" s="626">
        <v>8</v>
      </c>
      <c r="J15" s="496" t="s">
        <v>168</v>
      </c>
      <c r="K15" s="486"/>
      <c r="L15" s="486"/>
      <c r="M15" s="296">
        <f t="shared" si="0"/>
        <v>142</v>
      </c>
      <c r="N15" s="480" t="s">
        <v>168</v>
      </c>
      <c r="O15" s="478"/>
      <c r="P15" s="477"/>
      <c r="Q15" s="478"/>
      <c r="R15" s="477"/>
      <c r="S15" s="479"/>
      <c r="T15" s="480"/>
      <c r="U15" s="487"/>
      <c r="AA15" s="211"/>
    </row>
    <row r="16" spans="1:27" s="207" customFormat="1" ht="19.5" customHeight="1" x14ac:dyDescent="0.25">
      <c r="A16" s="214" t="s">
        <v>182</v>
      </c>
      <c r="B16" s="80" t="s">
        <v>15</v>
      </c>
      <c r="C16" s="83">
        <v>1</v>
      </c>
      <c r="D16" s="78"/>
      <c r="E16" s="83"/>
      <c r="F16" s="217"/>
      <c r="G16" s="216">
        <v>6</v>
      </c>
      <c r="H16" s="78">
        <f t="shared" si="1"/>
        <v>180</v>
      </c>
      <c r="I16" s="626">
        <v>20</v>
      </c>
      <c r="J16" s="496" t="s">
        <v>169</v>
      </c>
      <c r="K16" s="486"/>
      <c r="L16" s="486" t="s">
        <v>170</v>
      </c>
      <c r="M16" s="296">
        <f t="shared" si="0"/>
        <v>160</v>
      </c>
      <c r="N16" s="473" t="s">
        <v>171</v>
      </c>
      <c r="O16" s="488"/>
      <c r="P16" s="489"/>
      <c r="Q16" s="490"/>
      <c r="R16" s="489"/>
      <c r="S16" s="491"/>
      <c r="T16" s="473"/>
      <c r="U16" s="490"/>
      <c r="AA16" s="211"/>
    </row>
    <row r="17" spans="1:27" s="207" customFormat="1" ht="18" customHeight="1" x14ac:dyDescent="0.25">
      <c r="A17" s="219" t="s">
        <v>115</v>
      </c>
      <c r="B17" s="90" t="s">
        <v>200</v>
      </c>
      <c r="C17" s="83">
        <v>1</v>
      </c>
      <c r="D17" s="78"/>
      <c r="E17" s="83"/>
      <c r="F17" s="78"/>
      <c r="G17" s="220">
        <v>5</v>
      </c>
      <c r="H17" s="78">
        <f t="shared" si="1"/>
        <v>150</v>
      </c>
      <c r="I17" s="626">
        <v>12</v>
      </c>
      <c r="J17" s="496" t="s">
        <v>168</v>
      </c>
      <c r="K17" s="486"/>
      <c r="L17" s="486" t="s">
        <v>172</v>
      </c>
      <c r="M17" s="296">
        <f t="shared" si="0"/>
        <v>138</v>
      </c>
      <c r="N17" s="480" t="s">
        <v>173</v>
      </c>
      <c r="O17" s="478"/>
      <c r="P17" s="477"/>
      <c r="Q17" s="478"/>
      <c r="R17" s="477"/>
      <c r="S17" s="479"/>
      <c r="T17" s="480"/>
      <c r="U17" s="478"/>
      <c r="AA17" s="211"/>
    </row>
    <row r="18" spans="1:27" s="207" customFormat="1" ht="18" customHeight="1" x14ac:dyDescent="0.25">
      <c r="A18" s="214" t="s">
        <v>116</v>
      </c>
      <c r="B18" s="80" t="s">
        <v>227</v>
      </c>
      <c r="C18" s="83"/>
      <c r="D18" s="81" t="s">
        <v>188</v>
      </c>
      <c r="E18" s="79"/>
      <c r="F18" s="215"/>
      <c r="G18" s="216">
        <v>4</v>
      </c>
      <c r="H18" s="78">
        <f t="shared" si="1"/>
        <v>120</v>
      </c>
      <c r="I18" s="626">
        <v>4</v>
      </c>
      <c r="J18" s="496" t="s">
        <v>167</v>
      </c>
      <c r="K18" s="486"/>
      <c r="L18" s="486"/>
      <c r="M18" s="296">
        <f t="shared" si="0"/>
        <v>116</v>
      </c>
      <c r="N18" s="480" t="s">
        <v>167</v>
      </c>
      <c r="O18" s="478"/>
      <c r="P18" s="477"/>
      <c r="Q18" s="478"/>
      <c r="R18" s="477"/>
      <c r="S18" s="479"/>
      <c r="T18" s="480"/>
      <c r="U18" s="478"/>
      <c r="AA18" s="211"/>
    </row>
    <row r="19" spans="1:27" s="207" customFormat="1" ht="18" customHeight="1" x14ac:dyDescent="0.25">
      <c r="A19" s="219" t="s">
        <v>207</v>
      </c>
      <c r="B19" s="90" t="s">
        <v>201</v>
      </c>
      <c r="C19" s="221"/>
      <c r="D19" s="78">
        <v>1</v>
      </c>
      <c r="E19" s="83"/>
      <c r="F19" s="78"/>
      <c r="G19" s="220">
        <v>3</v>
      </c>
      <c r="H19" s="78">
        <f t="shared" si="1"/>
        <v>90</v>
      </c>
      <c r="I19" s="626">
        <v>16</v>
      </c>
      <c r="J19" s="496" t="s">
        <v>168</v>
      </c>
      <c r="K19" s="486" t="s">
        <v>170</v>
      </c>
      <c r="L19" s="486"/>
      <c r="M19" s="296">
        <f t="shared" si="0"/>
        <v>74</v>
      </c>
      <c r="N19" s="473" t="s">
        <v>174</v>
      </c>
      <c r="O19" s="490"/>
      <c r="P19" s="489"/>
      <c r="Q19" s="490"/>
      <c r="R19" s="489"/>
      <c r="S19" s="491"/>
      <c r="T19" s="473"/>
      <c r="U19" s="490"/>
      <c r="AA19" s="211"/>
    </row>
    <row r="20" spans="1:27" s="207" customFormat="1" ht="31.5" x14ac:dyDescent="0.25">
      <c r="A20" s="214" t="s">
        <v>118</v>
      </c>
      <c r="B20" s="80" t="s">
        <v>258</v>
      </c>
      <c r="C20" s="83"/>
      <c r="D20" s="81" t="s">
        <v>188</v>
      </c>
      <c r="E20" s="79"/>
      <c r="F20" s="215"/>
      <c r="G20" s="216">
        <v>3</v>
      </c>
      <c r="H20" s="78">
        <f t="shared" si="1"/>
        <v>90</v>
      </c>
      <c r="I20" s="626">
        <v>4</v>
      </c>
      <c r="J20" s="496" t="s">
        <v>167</v>
      </c>
      <c r="K20" s="486"/>
      <c r="L20" s="486"/>
      <c r="M20" s="296">
        <f t="shared" si="0"/>
        <v>86</v>
      </c>
      <c r="N20" s="480" t="s">
        <v>167</v>
      </c>
      <c r="O20" s="478"/>
      <c r="P20" s="477"/>
      <c r="Q20" s="478"/>
      <c r="R20" s="477"/>
      <c r="S20" s="479"/>
      <c r="T20" s="480"/>
      <c r="U20" s="487"/>
      <c r="AA20" s="211"/>
    </row>
    <row r="21" spans="1:27" s="207" customFormat="1" x14ac:dyDescent="0.25">
      <c r="A21" s="223" t="s">
        <v>119</v>
      </c>
      <c r="B21" s="111" t="s">
        <v>259</v>
      </c>
      <c r="C21" s="224"/>
      <c r="D21" s="91">
        <v>1</v>
      </c>
      <c r="E21" s="225"/>
      <c r="F21" s="91"/>
      <c r="G21" s="226">
        <v>4</v>
      </c>
      <c r="H21" s="91">
        <f t="shared" si="1"/>
        <v>120</v>
      </c>
      <c r="I21" s="627">
        <v>4</v>
      </c>
      <c r="J21" s="621" t="s">
        <v>167</v>
      </c>
      <c r="K21" s="492"/>
      <c r="L21" s="493"/>
      <c r="M21" s="296">
        <f t="shared" si="0"/>
        <v>116</v>
      </c>
      <c r="N21" s="494" t="s">
        <v>167</v>
      </c>
      <c r="O21" s="495"/>
      <c r="P21" s="496"/>
      <c r="Q21" s="497"/>
      <c r="R21" s="496"/>
      <c r="S21" s="498"/>
      <c r="T21" s="485"/>
      <c r="U21" s="497"/>
      <c r="AA21" s="211"/>
    </row>
    <row r="22" spans="1:27" ht="15.75" hidden="1" customHeight="1" x14ac:dyDescent="0.25">
      <c r="A22" s="229"/>
      <c r="B22" s="84"/>
      <c r="C22" s="230"/>
      <c r="D22" s="231"/>
      <c r="E22" s="232"/>
      <c r="F22" s="233"/>
      <c r="G22" s="234"/>
      <c r="H22" s="235"/>
      <c r="I22" s="414"/>
      <c r="J22" s="622"/>
      <c r="K22" s="499"/>
      <c r="L22" s="499"/>
      <c r="M22" s="468"/>
      <c r="N22" s="480"/>
      <c r="O22" s="478"/>
      <c r="P22" s="477"/>
      <c r="Q22" s="478"/>
      <c r="R22" s="500"/>
      <c r="S22" s="501"/>
      <c r="T22" s="502"/>
      <c r="U22" s="488"/>
      <c r="AA22" s="211"/>
    </row>
    <row r="23" spans="1:27" ht="15.75" hidden="1" customHeight="1" x14ac:dyDescent="0.25">
      <c r="A23" s="229"/>
      <c r="B23" s="84"/>
      <c r="C23" s="230"/>
      <c r="D23" s="78"/>
      <c r="E23" s="232"/>
      <c r="F23" s="233"/>
      <c r="G23" s="234"/>
      <c r="H23" s="235"/>
      <c r="I23" s="414"/>
      <c r="J23" s="622"/>
      <c r="K23" s="499"/>
      <c r="L23" s="499"/>
      <c r="M23" s="468"/>
      <c r="N23" s="480"/>
      <c r="O23" s="478"/>
      <c r="P23" s="477"/>
      <c r="Q23" s="478"/>
      <c r="R23" s="500"/>
      <c r="S23" s="501"/>
      <c r="T23" s="502"/>
      <c r="U23" s="488"/>
      <c r="AA23" s="211"/>
    </row>
    <row r="24" spans="1:27" ht="15.75" hidden="1" customHeight="1" x14ac:dyDescent="0.25">
      <c r="A24" s="229"/>
      <c r="B24" s="84"/>
      <c r="C24" s="230"/>
      <c r="D24" s="231"/>
      <c r="E24" s="237"/>
      <c r="F24" s="233"/>
      <c r="G24" s="234"/>
      <c r="H24" s="235"/>
      <c r="I24" s="414"/>
      <c r="J24" s="622"/>
      <c r="K24" s="499"/>
      <c r="L24" s="499"/>
      <c r="M24" s="468"/>
      <c r="N24" s="480"/>
      <c r="O24" s="478"/>
      <c r="P24" s="477"/>
      <c r="Q24" s="478"/>
      <c r="R24" s="500"/>
      <c r="S24" s="501"/>
      <c r="T24" s="502"/>
      <c r="U24" s="488"/>
      <c r="AA24" s="211"/>
    </row>
    <row r="25" spans="1:27" ht="15.75" hidden="1" customHeight="1" x14ac:dyDescent="0.25">
      <c r="A25" s="229"/>
      <c r="B25" s="84"/>
      <c r="C25" s="230"/>
      <c r="D25" s="231"/>
      <c r="E25" s="237"/>
      <c r="F25" s="233"/>
      <c r="G25" s="234"/>
      <c r="H25" s="235"/>
      <c r="I25" s="414"/>
      <c r="J25" s="622"/>
      <c r="K25" s="499"/>
      <c r="L25" s="499"/>
      <c r="M25" s="468"/>
      <c r="N25" s="480"/>
      <c r="O25" s="478"/>
      <c r="P25" s="503"/>
      <c r="Q25" s="478"/>
      <c r="R25" s="500"/>
      <c r="S25" s="501"/>
      <c r="T25" s="502"/>
      <c r="U25" s="488"/>
      <c r="AA25" s="211"/>
    </row>
    <row r="26" spans="1:27" ht="15.75" hidden="1" customHeight="1" x14ac:dyDescent="0.25">
      <c r="A26" s="229"/>
      <c r="B26" s="84"/>
      <c r="C26" s="230"/>
      <c r="D26" s="86"/>
      <c r="E26" s="237"/>
      <c r="F26" s="233"/>
      <c r="G26" s="234"/>
      <c r="H26" s="235"/>
      <c r="I26" s="272"/>
      <c r="J26" s="622"/>
      <c r="K26" s="499"/>
      <c r="L26" s="499"/>
      <c r="M26" s="468"/>
      <c r="N26" s="480"/>
      <c r="O26" s="478"/>
      <c r="P26" s="477"/>
      <c r="Q26" s="478"/>
      <c r="R26" s="504"/>
      <c r="S26" s="505"/>
      <c r="T26" s="506"/>
      <c r="U26" s="488"/>
      <c r="AA26" s="211"/>
    </row>
    <row r="27" spans="1:27" s="207" customFormat="1" x14ac:dyDescent="0.25">
      <c r="A27" s="214" t="s">
        <v>120</v>
      </c>
      <c r="B27" s="90" t="s">
        <v>187</v>
      </c>
      <c r="C27" s="230"/>
      <c r="D27" s="78">
        <v>2</v>
      </c>
      <c r="E27" s="232"/>
      <c r="F27" s="233"/>
      <c r="G27" s="238">
        <v>6</v>
      </c>
      <c r="H27" s="231">
        <f t="shared" ref="H27:H35" si="2">G27*30</f>
        <v>180</v>
      </c>
      <c r="I27" s="626">
        <v>4</v>
      </c>
      <c r="J27" s="623" t="s">
        <v>167</v>
      </c>
      <c r="K27" s="493"/>
      <c r="L27" s="493"/>
      <c r="M27" s="296">
        <f t="shared" ref="M27:M33" si="3">H27-I27</f>
        <v>176</v>
      </c>
      <c r="N27" s="480"/>
      <c r="O27" s="478" t="s">
        <v>167</v>
      </c>
      <c r="P27" s="503"/>
      <c r="Q27" s="507"/>
      <c r="R27" s="503"/>
      <c r="S27" s="508"/>
      <c r="T27" s="509"/>
      <c r="U27" s="507"/>
      <c r="AA27" s="211"/>
    </row>
    <row r="28" spans="1:27" s="207" customFormat="1" ht="16.5" customHeight="1" x14ac:dyDescent="0.25">
      <c r="A28" s="214" t="s">
        <v>121</v>
      </c>
      <c r="B28" s="90" t="s">
        <v>268</v>
      </c>
      <c r="C28" s="221">
        <v>2</v>
      </c>
      <c r="D28" s="78"/>
      <c r="E28" s="83"/>
      <c r="F28" s="78"/>
      <c r="G28" s="216">
        <v>4</v>
      </c>
      <c r="H28" s="78">
        <f t="shared" si="2"/>
        <v>120</v>
      </c>
      <c r="I28" s="626">
        <v>8</v>
      </c>
      <c r="J28" s="496" t="s">
        <v>167</v>
      </c>
      <c r="K28" s="486"/>
      <c r="L28" s="486" t="s">
        <v>167</v>
      </c>
      <c r="M28" s="296">
        <f t="shared" si="3"/>
        <v>112</v>
      </c>
      <c r="N28" s="473"/>
      <c r="O28" s="490" t="s">
        <v>168</v>
      </c>
      <c r="P28" s="489"/>
      <c r="Q28" s="490"/>
      <c r="R28" s="489"/>
      <c r="S28" s="491"/>
      <c r="T28" s="473"/>
      <c r="U28" s="490"/>
      <c r="AA28" s="211"/>
    </row>
    <row r="29" spans="1:27" s="207" customFormat="1" x14ac:dyDescent="0.25">
      <c r="A29" s="219" t="s">
        <v>122</v>
      </c>
      <c r="B29" s="90" t="s">
        <v>124</v>
      </c>
      <c r="C29" s="221">
        <v>2</v>
      </c>
      <c r="D29" s="78"/>
      <c r="E29" s="83"/>
      <c r="F29" s="78"/>
      <c r="G29" s="220">
        <v>6</v>
      </c>
      <c r="H29" s="78">
        <f t="shared" si="2"/>
        <v>180</v>
      </c>
      <c r="I29" s="626">
        <v>20</v>
      </c>
      <c r="J29" s="496" t="s">
        <v>173</v>
      </c>
      <c r="K29" s="486"/>
      <c r="L29" s="486" t="s">
        <v>170</v>
      </c>
      <c r="M29" s="296">
        <f t="shared" si="3"/>
        <v>160</v>
      </c>
      <c r="N29" s="480"/>
      <c r="O29" s="478" t="s">
        <v>175</v>
      </c>
      <c r="P29" s="477"/>
      <c r="Q29" s="478"/>
      <c r="R29" s="477"/>
      <c r="S29" s="479"/>
      <c r="T29" s="480"/>
      <c r="U29" s="478"/>
      <c r="AA29" s="211"/>
    </row>
    <row r="30" spans="1:27" s="207" customFormat="1" ht="31.5" x14ac:dyDescent="0.25">
      <c r="A30" s="214" t="s">
        <v>123</v>
      </c>
      <c r="B30" s="80" t="s">
        <v>117</v>
      </c>
      <c r="C30" s="83"/>
      <c r="D30" s="78">
        <v>2</v>
      </c>
      <c r="E30" s="83"/>
      <c r="F30" s="217"/>
      <c r="G30" s="216">
        <v>3</v>
      </c>
      <c r="H30" s="78">
        <f t="shared" si="2"/>
        <v>90</v>
      </c>
      <c r="I30" s="626">
        <v>4</v>
      </c>
      <c r="J30" s="496" t="s">
        <v>167</v>
      </c>
      <c r="K30" s="486"/>
      <c r="L30" s="486"/>
      <c r="M30" s="296">
        <f t="shared" si="3"/>
        <v>86</v>
      </c>
      <c r="N30" s="480"/>
      <c r="O30" s="487" t="s">
        <v>167</v>
      </c>
      <c r="P30" s="477"/>
      <c r="Q30" s="478"/>
      <c r="R30" s="477"/>
      <c r="S30" s="479"/>
      <c r="T30" s="480"/>
      <c r="U30" s="478"/>
      <c r="AA30" s="211"/>
    </row>
    <row r="31" spans="1:27" s="207" customFormat="1" x14ac:dyDescent="0.25">
      <c r="A31" s="214" t="s">
        <v>189</v>
      </c>
      <c r="B31" s="80" t="s">
        <v>20</v>
      </c>
      <c r="C31" s="83">
        <v>2</v>
      </c>
      <c r="D31" s="78"/>
      <c r="E31" s="83"/>
      <c r="F31" s="217"/>
      <c r="G31" s="216">
        <v>3</v>
      </c>
      <c r="H31" s="78">
        <f t="shared" si="2"/>
        <v>90</v>
      </c>
      <c r="I31" s="626">
        <v>4</v>
      </c>
      <c r="J31" s="496" t="s">
        <v>167</v>
      </c>
      <c r="K31" s="486"/>
      <c r="L31" s="486"/>
      <c r="M31" s="296">
        <f t="shared" si="3"/>
        <v>86</v>
      </c>
      <c r="N31" s="480"/>
      <c r="O31" s="487" t="s">
        <v>167</v>
      </c>
      <c r="P31" s="477"/>
      <c r="Q31" s="478"/>
      <c r="R31" s="477"/>
      <c r="S31" s="479"/>
      <c r="T31" s="480"/>
      <c r="U31" s="478"/>
      <c r="AA31" s="211"/>
    </row>
    <row r="32" spans="1:27" s="207" customFormat="1" ht="18" customHeight="1" x14ac:dyDescent="0.25">
      <c r="A32" s="219" t="s">
        <v>190</v>
      </c>
      <c r="B32" s="90" t="s">
        <v>202</v>
      </c>
      <c r="C32" s="221"/>
      <c r="D32" s="78">
        <v>2</v>
      </c>
      <c r="E32" s="83"/>
      <c r="F32" s="78"/>
      <c r="G32" s="220">
        <v>4</v>
      </c>
      <c r="H32" s="78">
        <f t="shared" si="2"/>
        <v>120</v>
      </c>
      <c r="I32" s="626">
        <v>8</v>
      </c>
      <c r="J32" s="496" t="s">
        <v>167</v>
      </c>
      <c r="K32" s="486"/>
      <c r="L32" s="486" t="s">
        <v>167</v>
      </c>
      <c r="M32" s="296">
        <f t="shared" si="3"/>
        <v>112</v>
      </c>
      <c r="N32" s="473"/>
      <c r="O32" s="490" t="s">
        <v>168</v>
      </c>
      <c r="P32" s="489"/>
      <c r="Q32" s="490"/>
      <c r="R32" s="489"/>
      <c r="S32" s="491"/>
      <c r="T32" s="473"/>
      <c r="U32" s="490"/>
      <c r="AA32" s="211"/>
    </row>
    <row r="33" spans="1:27" s="207" customFormat="1" ht="38.25" customHeight="1" x14ac:dyDescent="0.25">
      <c r="A33" s="214" t="s">
        <v>205</v>
      </c>
      <c r="B33" s="90" t="s">
        <v>283</v>
      </c>
      <c r="C33" s="221"/>
      <c r="D33" s="78">
        <v>3</v>
      </c>
      <c r="E33" s="83"/>
      <c r="F33" s="78"/>
      <c r="G33" s="216">
        <v>3</v>
      </c>
      <c r="H33" s="78">
        <f t="shared" si="2"/>
        <v>90</v>
      </c>
      <c r="I33" s="626">
        <v>4</v>
      </c>
      <c r="J33" s="496" t="s">
        <v>167</v>
      </c>
      <c r="K33" s="486"/>
      <c r="L33" s="486"/>
      <c r="M33" s="296">
        <f t="shared" si="3"/>
        <v>86</v>
      </c>
      <c r="N33" s="480"/>
      <c r="O33" s="478"/>
      <c r="P33" s="477" t="s">
        <v>167</v>
      </c>
      <c r="Q33" s="478"/>
      <c r="R33" s="477"/>
      <c r="S33" s="479"/>
      <c r="T33" s="480"/>
      <c r="U33" s="478"/>
      <c r="AA33" s="211"/>
    </row>
    <row r="34" spans="1:27" s="207" customFormat="1" x14ac:dyDescent="0.25">
      <c r="A34" s="214" t="s">
        <v>206</v>
      </c>
      <c r="B34" s="111" t="s">
        <v>412</v>
      </c>
      <c r="C34" s="510"/>
      <c r="D34" s="91"/>
      <c r="E34" s="511"/>
      <c r="F34" s="512"/>
      <c r="G34" s="513">
        <v>5</v>
      </c>
      <c r="H34" s="514"/>
      <c r="I34" s="628"/>
      <c r="J34" s="624"/>
      <c r="K34" s="515"/>
      <c r="L34" s="515"/>
      <c r="M34" s="516"/>
      <c r="N34" s="517"/>
      <c r="O34" s="518"/>
      <c r="P34" s="519"/>
      <c r="Q34" s="518"/>
      <c r="R34" s="517"/>
      <c r="S34" s="518"/>
      <c r="T34" s="517"/>
      <c r="U34" s="518"/>
      <c r="AA34" s="211"/>
    </row>
    <row r="35" spans="1:27" s="207" customFormat="1" ht="17.25" customHeight="1" thickBot="1" x14ac:dyDescent="0.3">
      <c r="A35" s="240" t="s">
        <v>245</v>
      </c>
      <c r="B35" s="241" t="s">
        <v>203</v>
      </c>
      <c r="C35" s="242"/>
      <c r="D35" s="92">
        <v>5</v>
      </c>
      <c r="E35" s="225"/>
      <c r="F35" s="92"/>
      <c r="G35" s="220">
        <v>3</v>
      </c>
      <c r="H35" s="92">
        <f t="shared" si="2"/>
        <v>90</v>
      </c>
      <c r="I35" s="629">
        <v>4</v>
      </c>
      <c r="J35" s="625" t="s">
        <v>167</v>
      </c>
      <c r="K35" s="520"/>
      <c r="L35" s="520"/>
      <c r="M35" s="553">
        <f>H35-I35</f>
        <v>86</v>
      </c>
      <c r="N35" s="521"/>
      <c r="O35" s="522"/>
      <c r="P35" s="523"/>
      <c r="Q35" s="522"/>
      <c r="R35" s="523" t="s">
        <v>167</v>
      </c>
      <c r="S35" s="524"/>
      <c r="T35" s="521"/>
      <c r="U35" s="522"/>
      <c r="AA35" s="211"/>
    </row>
    <row r="36" spans="1:27" s="243" customFormat="1" ht="18.75" customHeight="1" thickBot="1" x14ac:dyDescent="0.3">
      <c r="A36" s="976" t="s">
        <v>374</v>
      </c>
      <c r="B36" s="977"/>
      <c r="C36" s="977"/>
      <c r="D36" s="977"/>
      <c r="E36" s="977"/>
      <c r="F36" s="978"/>
      <c r="G36" s="979">
        <f>G11+G15+G16+G17+G18+G19+G20+G21+G27+G28+G29+G30+G31+G32+G33+G34+G35</f>
        <v>73</v>
      </c>
      <c r="H36" s="980">
        <f>H11+H15+H16+H17+H18+H19+H20+H21+H27+H28+H29+H30+H31+H32+H33+H34+H35</f>
        <v>2040</v>
      </c>
      <c r="I36" s="980">
        <f>I11+I15+I16+I17+I18+I19+I20+I21+I27+I28+I29+I30+I31+I32+I33+I34+I35</f>
        <v>136</v>
      </c>
      <c r="J36" s="980">
        <v>88</v>
      </c>
      <c r="K36" s="980">
        <v>8</v>
      </c>
      <c r="L36" s="980">
        <v>40</v>
      </c>
      <c r="M36" s="980">
        <f>M11+M15+M16+M17+M18+M19+M20+M21+M27+M28+M29+M30+M31+M32+M33+M34+M35</f>
        <v>1904</v>
      </c>
      <c r="N36" s="981">
        <v>72</v>
      </c>
      <c r="O36" s="981">
        <v>52</v>
      </c>
      <c r="P36" s="981">
        <v>4</v>
      </c>
      <c r="Q36" s="982"/>
      <c r="R36" s="981">
        <v>4</v>
      </c>
      <c r="S36" s="981"/>
      <c r="T36" s="981"/>
      <c r="U36" s="981">
        <v>4</v>
      </c>
      <c r="V36" s="424"/>
      <c r="AA36" s="244"/>
    </row>
    <row r="37" spans="1:27" s="198" customFormat="1" ht="15" customHeight="1" thickBot="1" x14ac:dyDescent="0.3">
      <c r="A37" s="983" t="s">
        <v>413</v>
      </c>
      <c r="B37" s="984"/>
      <c r="C37" s="984"/>
      <c r="D37" s="984"/>
      <c r="E37" s="984"/>
      <c r="F37" s="984"/>
      <c r="G37" s="984"/>
      <c r="H37" s="984"/>
      <c r="I37" s="984"/>
      <c r="J37" s="984"/>
      <c r="K37" s="984"/>
      <c r="L37" s="984"/>
      <c r="M37" s="984"/>
      <c r="N37" s="984"/>
      <c r="O37" s="984"/>
      <c r="P37" s="984"/>
      <c r="Q37" s="984"/>
      <c r="R37" s="984"/>
      <c r="S37" s="984"/>
      <c r="T37" s="984"/>
      <c r="U37" s="985"/>
      <c r="V37" s="425">
        <f>SUM(V11:V35)</f>
        <v>0</v>
      </c>
      <c r="W37" s="245">
        <f>SUM(W11:W35)</f>
        <v>0</v>
      </c>
      <c r="X37" s="245">
        <f>SUM(X11:X35)</f>
        <v>0</v>
      </c>
      <c r="Y37" s="245">
        <f>SUM(Y11:Y35)</f>
        <v>0</v>
      </c>
      <c r="Z37" s="245">
        <f>SUM(Z11:Z35)</f>
        <v>0</v>
      </c>
      <c r="AA37" s="211"/>
    </row>
    <row r="38" spans="1:27" ht="16.5" customHeight="1" thickBot="1" x14ac:dyDescent="0.3">
      <c r="A38" s="890" t="s">
        <v>126</v>
      </c>
      <c r="B38" s="891"/>
      <c r="C38" s="891"/>
      <c r="D38" s="891"/>
      <c r="E38" s="891"/>
      <c r="F38" s="891"/>
      <c r="G38" s="891"/>
      <c r="H38" s="891"/>
      <c r="I38" s="891"/>
      <c r="J38" s="891"/>
      <c r="K38" s="891"/>
      <c r="L38" s="891"/>
      <c r="M38" s="891"/>
      <c r="N38" s="891"/>
      <c r="O38" s="891"/>
      <c r="P38" s="891"/>
      <c r="Q38" s="891"/>
      <c r="R38" s="891"/>
      <c r="S38" s="891"/>
      <c r="T38" s="891"/>
      <c r="U38" s="892"/>
      <c r="AA38" s="211"/>
    </row>
    <row r="39" spans="1:27" ht="16.5" customHeight="1" x14ac:dyDescent="0.25">
      <c r="A39" s="94" t="s">
        <v>127</v>
      </c>
      <c r="B39" s="246" t="s">
        <v>26</v>
      </c>
      <c r="C39" s="247">
        <v>3</v>
      </c>
      <c r="D39" s="202"/>
      <c r="E39" s="74"/>
      <c r="F39" s="74"/>
      <c r="G39" s="248">
        <v>5</v>
      </c>
      <c r="H39" s="74">
        <f t="shared" ref="H39:H46" si="4">G39*30</f>
        <v>150</v>
      </c>
      <c r="I39" s="249">
        <v>10</v>
      </c>
      <c r="J39" s="525" t="s">
        <v>168</v>
      </c>
      <c r="K39" s="526"/>
      <c r="L39" s="526" t="s">
        <v>176</v>
      </c>
      <c r="M39" s="250">
        <f>H39-I39</f>
        <v>140</v>
      </c>
      <c r="N39" s="251"/>
      <c r="O39" s="252"/>
      <c r="P39" s="527" t="s">
        <v>177</v>
      </c>
      <c r="Q39" s="528"/>
      <c r="R39" s="527"/>
      <c r="S39" s="529"/>
      <c r="T39" s="527"/>
      <c r="U39" s="528"/>
      <c r="AA39" s="211"/>
    </row>
    <row r="40" spans="1:27" ht="16.5" customHeight="1" x14ac:dyDescent="0.25">
      <c r="A40" s="214" t="s">
        <v>129</v>
      </c>
      <c r="B40" s="255" t="s">
        <v>22</v>
      </c>
      <c r="C40" s="215" t="s">
        <v>128</v>
      </c>
      <c r="D40" s="256"/>
      <c r="E40" s="214"/>
      <c r="F40" s="257"/>
      <c r="G40" s="258">
        <v>5</v>
      </c>
      <c r="H40" s="259">
        <f t="shared" si="4"/>
        <v>150</v>
      </c>
      <c r="I40" s="260">
        <v>12</v>
      </c>
      <c r="J40" s="530" t="s">
        <v>168</v>
      </c>
      <c r="K40" s="531"/>
      <c r="L40" s="531" t="s">
        <v>172</v>
      </c>
      <c r="M40" s="227">
        <f t="shared" ref="M40:M59" si="5">H40-I40</f>
        <v>138</v>
      </c>
      <c r="N40" s="228"/>
      <c r="O40" s="261"/>
      <c r="P40" s="473" t="s">
        <v>173</v>
      </c>
      <c r="Q40" s="497"/>
      <c r="R40" s="485"/>
      <c r="S40" s="79"/>
      <c r="T40" s="485"/>
      <c r="U40" s="497"/>
      <c r="AA40" s="211"/>
    </row>
    <row r="41" spans="1:27" ht="16.5" customHeight="1" x14ac:dyDescent="0.25">
      <c r="A41" s="214" t="s">
        <v>130</v>
      </c>
      <c r="B41" s="255" t="s">
        <v>284</v>
      </c>
      <c r="C41" s="78"/>
      <c r="D41" s="83">
        <v>3</v>
      </c>
      <c r="E41" s="78"/>
      <c r="F41" s="217"/>
      <c r="G41" s="258">
        <v>5</v>
      </c>
      <c r="H41" s="78">
        <f t="shared" si="4"/>
        <v>150</v>
      </c>
      <c r="I41" s="260">
        <v>8</v>
      </c>
      <c r="J41" s="485" t="s">
        <v>178</v>
      </c>
      <c r="K41" s="486"/>
      <c r="L41" s="486" t="s">
        <v>179</v>
      </c>
      <c r="M41" s="227">
        <f t="shared" si="5"/>
        <v>142</v>
      </c>
      <c r="N41" s="82"/>
      <c r="O41" s="218"/>
      <c r="P41" s="473" t="s">
        <v>168</v>
      </c>
      <c r="Q41" s="490"/>
      <c r="R41" s="473"/>
      <c r="S41" s="532"/>
      <c r="T41" s="473"/>
      <c r="U41" s="490"/>
      <c r="AA41" s="211"/>
    </row>
    <row r="42" spans="1:27" ht="32.25" customHeight="1" x14ac:dyDescent="0.25">
      <c r="A42" s="214" t="s">
        <v>131</v>
      </c>
      <c r="B42" s="262" t="s">
        <v>285</v>
      </c>
      <c r="C42" s="455">
        <v>3</v>
      </c>
      <c r="D42" s="263"/>
      <c r="E42" s="117"/>
      <c r="F42" s="117"/>
      <c r="G42" s="264">
        <v>4</v>
      </c>
      <c r="H42" s="78">
        <f t="shared" si="4"/>
        <v>120</v>
      </c>
      <c r="I42" s="260">
        <v>8</v>
      </c>
      <c r="J42" s="485" t="s">
        <v>167</v>
      </c>
      <c r="K42" s="486"/>
      <c r="L42" s="486" t="s">
        <v>167</v>
      </c>
      <c r="M42" s="227">
        <f t="shared" si="5"/>
        <v>112</v>
      </c>
      <c r="N42" s="82"/>
      <c r="O42" s="222"/>
      <c r="P42" s="473" t="s">
        <v>168</v>
      </c>
      <c r="Q42" s="490"/>
      <c r="R42" s="473"/>
      <c r="S42" s="532"/>
      <c r="T42" s="473"/>
      <c r="U42" s="490"/>
      <c r="AA42" s="211"/>
    </row>
    <row r="43" spans="1:27" ht="30.75" customHeight="1" x14ac:dyDescent="0.25">
      <c r="A43" s="214" t="s">
        <v>132</v>
      </c>
      <c r="B43" s="262" t="s">
        <v>301</v>
      </c>
      <c r="C43" s="78">
        <v>4</v>
      </c>
      <c r="D43" s="263"/>
      <c r="E43" s="117"/>
      <c r="F43" s="117"/>
      <c r="G43" s="258">
        <v>4</v>
      </c>
      <c r="H43" s="78">
        <f t="shared" si="4"/>
        <v>120</v>
      </c>
      <c r="I43" s="260">
        <v>8</v>
      </c>
      <c r="J43" s="485" t="s">
        <v>167</v>
      </c>
      <c r="K43" s="486"/>
      <c r="L43" s="486" t="s">
        <v>167</v>
      </c>
      <c r="M43" s="227">
        <f t="shared" si="5"/>
        <v>112</v>
      </c>
      <c r="N43" s="82"/>
      <c r="O43" s="222"/>
      <c r="P43" s="473"/>
      <c r="Q43" s="490" t="s">
        <v>168</v>
      </c>
      <c r="R43" s="473"/>
      <c r="S43" s="532"/>
      <c r="T43" s="473"/>
      <c r="U43" s="490"/>
      <c r="AA43" s="211"/>
    </row>
    <row r="44" spans="1:27" ht="32.25" customHeight="1" x14ac:dyDescent="0.25">
      <c r="A44" s="214" t="s">
        <v>133</v>
      </c>
      <c r="B44" s="265" t="s">
        <v>302</v>
      </c>
      <c r="C44" s="78"/>
      <c r="D44" s="83">
        <v>4</v>
      </c>
      <c r="E44" s="78"/>
      <c r="F44" s="217"/>
      <c r="G44" s="258">
        <v>3</v>
      </c>
      <c r="H44" s="78">
        <f>G44*30</f>
        <v>90</v>
      </c>
      <c r="I44" s="260">
        <v>6</v>
      </c>
      <c r="J44" s="485" t="s">
        <v>167</v>
      </c>
      <c r="K44" s="486"/>
      <c r="L44" s="486" t="s">
        <v>179</v>
      </c>
      <c r="M44" s="227">
        <f>H44-I44</f>
        <v>84</v>
      </c>
      <c r="N44" s="82"/>
      <c r="O44" s="222"/>
      <c r="P44" s="473"/>
      <c r="Q44" s="490" t="s">
        <v>178</v>
      </c>
      <c r="R44" s="473"/>
      <c r="S44" s="532"/>
      <c r="T44" s="473"/>
      <c r="U44" s="490"/>
      <c r="AA44" s="211"/>
    </row>
    <row r="45" spans="1:27" ht="33.75" customHeight="1" x14ac:dyDescent="0.25">
      <c r="A45" s="214" t="s">
        <v>192</v>
      </c>
      <c r="B45" s="262" t="s">
        <v>303</v>
      </c>
      <c r="C45" s="78">
        <v>4</v>
      </c>
      <c r="D45" s="83" t="s">
        <v>375</v>
      </c>
      <c r="E45" s="78"/>
      <c r="F45" s="78"/>
      <c r="G45" s="258">
        <v>3</v>
      </c>
      <c r="H45" s="78">
        <f t="shared" si="4"/>
        <v>90</v>
      </c>
      <c r="I45" s="260">
        <v>6</v>
      </c>
      <c r="J45" s="485" t="s">
        <v>167</v>
      </c>
      <c r="K45" s="486"/>
      <c r="L45" s="486" t="s">
        <v>179</v>
      </c>
      <c r="M45" s="227">
        <f t="shared" si="5"/>
        <v>84</v>
      </c>
      <c r="N45" s="82"/>
      <c r="O45" s="222"/>
      <c r="P45" s="473"/>
      <c r="Q45" s="490" t="s">
        <v>178</v>
      </c>
      <c r="R45" s="473"/>
      <c r="S45" s="532"/>
      <c r="T45" s="473"/>
      <c r="U45" s="490"/>
      <c r="AA45" s="211"/>
    </row>
    <row r="46" spans="1:27" ht="33.75" customHeight="1" x14ac:dyDescent="0.25">
      <c r="A46" s="214" t="s">
        <v>134</v>
      </c>
      <c r="B46" s="265" t="s">
        <v>212</v>
      </c>
      <c r="C46" s="78"/>
      <c r="D46" s="83">
        <v>4</v>
      </c>
      <c r="E46" s="78"/>
      <c r="F46" s="217"/>
      <c r="G46" s="258">
        <v>3</v>
      </c>
      <c r="H46" s="78">
        <f t="shared" si="4"/>
        <v>90</v>
      </c>
      <c r="I46" s="260">
        <v>4</v>
      </c>
      <c r="J46" s="485"/>
      <c r="K46" s="486"/>
      <c r="L46" s="486" t="s">
        <v>167</v>
      </c>
      <c r="M46" s="227">
        <f t="shared" si="5"/>
        <v>86</v>
      </c>
      <c r="N46" s="82"/>
      <c r="O46" s="218"/>
      <c r="P46" s="473"/>
      <c r="Q46" s="490" t="s">
        <v>167</v>
      </c>
      <c r="R46" s="473"/>
      <c r="S46" s="532"/>
      <c r="T46" s="473"/>
      <c r="U46" s="490"/>
      <c r="AA46" s="211"/>
    </row>
    <row r="47" spans="1:27" ht="18" customHeight="1" x14ac:dyDescent="0.25">
      <c r="A47" s="219" t="s">
        <v>136</v>
      </c>
      <c r="B47" s="262" t="s">
        <v>406</v>
      </c>
      <c r="C47" s="78">
        <v>4</v>
      </c>
      <c r="D47" s="83"/>
      <c r="E47" s="78"/>
      <c r="F47" s="78"/>
      <c r="G47" s="264">
        <v>4</v>
      </c>
      <c r="H47" s="78">
        <f>G47*30</f>
        <v>120</v>
      </c>
      <c r="I47" s="260">
        <v>8</v>
      </c>
      <c r="J47" s="485" t="s">
        <v>178</v>
      </c>
      <c r="K47" s="486"/>
      <c r="L47" s="486" t="s">
        <v>179</v>
      </c>
      <c r="M47" s="227">
        <f>H47-I47</f>
        <v>112</v>
      </c>
      <c r="N47" s="212"/>
      <c r="O47" s="213"/>
      <c r="P47" s="480"/>
      <c r="Q47" s="478" t="s">
        <v>168</v>
      </c>
      <c r="R47" s="480"/>
      <c r="S47" s="533"/>
      <c r="T47" s="480"/>
      <c r="U47" s="478"/>
      <c r="AA47" s="211"/>
    </row>
    <row r="48" spans="1:27" ht="16.5" customHeight="1" x14ac:dyDescent="0.25">
      <c r="A48" s="214" t="s">
        <v>137</v>
      </c>
      <c r="B48" s="265" t="s">
        <v>239</v>
      </c>
      <c r="C48" s="78"/>
      <c r="D48" s="83"/>
      <c r="E48" s="78"/>
      <c r="F48" s="217"/>
      <c r="G48" s="258">
        <f>G49+G50</f>
        <v>6</v>
      </c>
      <c r="H48" s="266">
        <f>H49+H50</f>
        <v>180</v>
      </c>
      <c r="I48" s="260">
        <v>12</v>
      </c>
      <c r="J48" s="534" t="s">
        <v>168</v>
      </c>
      <c r="K48" s="535"/>
      <c r="L48" s="536" t="s">
        <v>167</v>
      </c>
      <c r="M48" s="227">
        <f t="shared" si="5"/>
        <v>168</v>
      </c>
      <c r="N48" s="212"/>
      <c r="O48" s="267"/>
      <c r="P48" s="480"/>
      <c r="Q48" s="478"/>
      <c r="R48" s="480"/>
      <c r="S48" s="533"/>
      <c r="T48" s="480"/>
      <c r="U48" s="478"/>
      <c r="AA48" s="211"/>
    </row>
    <row r="49" spans="1:27" ht="16.5" customHeight="1" x14ac:dyDescent="0.25">
      <c r="A49" s="208" t="s">
        <v>376</v>
      </c>
      <c r="B49" s="268" t="s">
        <v>25</v>
      </c>
      <c r="C49" s="269">
        <v>5</v>
      </c>
      <c r="D49" s="270"/>
      <c r="E49" s="97"/>
      <c r="F49" s="97"/>
      <c r="G49" s="271">
        <v>5</v>
      </c>
      <c r="H49" s="98">
        <f t="shared" ref="H49:H58" si="6">G49*30</f>
        <v>150</v>
      </c>
      <c r="I49" s="272">
        <v>8</v>
      </c>
      <c r="J49" s="473" t="s">
        <v>168</v>
      </c>
      <c r="K49" s="474"/>
      <c r="L49" s="474"/>
      <c r="M49" s="273">
        <f t="shared" si="5"/>
        <v>142</v>
      </c>
      <c r="N49" s="212"/>
      <c r="O49" s="267"/>
      <c r="P49" s="480"/>
      <c r="Q49" s="478"/>
      <c r="R49" s="480" t="s">
        <v>168</v>
      </c>
      <c r="S49" s="533"/>
      <c r="T49" s="480"/>
      <c r="U49" s="478"/>
      <c r="AA49" s="211"/>
    </row>
    <row r="50" spans="1:27" ht="16.5" customHeight="1" x14ac:dyDescent="0.25">
      <c r="A50" s="208" t="s">
        <v>377</v>
      </c>
      <c r="B50" s="268" t="s">
        <v>232</v>
      </c>
      <c r="C50" s="269"/>
      <c r="D50" s="274"/>
      <c r="E50" s="275"/>
      <c r="F50" s="97" t="s">
        <v>135</v>
      </c>
      <c r="G50" s="271">
        <v>1</v>
      </c>
      <c r="H50" s="98">
        <f t="shared" si="6"/>
        <v>30</v>
      </c>
      <c r="I50" s="272">
        <v>4</v>
      </c>
      <c r="J50" s="473"/>
      <c r="K50" s="474"/>
      <c r="L50" s="474" t="s">
        <v>167</v>
      </c>
      <c r="M50" s="273">
        <f t="shared" si="5"/>
        <v>26</v>
      </c>
      <c r="N50" s="82"/>
      <c r="O50" s="222"/>
      <c r="P50" s="473"/>
      <c r="Q50" s="276"/>
      <c r="R50" s="473" t="s">
        <v>167</v>
      </c>
      <c r="S50" s="532"/>
      <c r="T50" s="473"/>
      <c r="U50" s="490"/>
      <c r="AA50" s="211"/>
    </row>
    <row r="51" spans="1:27" s="277" customFormat="1" x14ac:dyDescent="0.25">
      <c r="A51" s="214" t="s">
        <v>139</v>
      </c>
      <c r="B51" s="262" t="s">
        <v>378</v>
      </c>
      <c r="C51" s="78">
        <v>5</v>
      </c>
      <c r="D51" s="83"/>
      <c r="E51" s="78"/>
      <c r="F51" s="78"/>
      <c r="G51" s="258">
        <v>5</v>
      </c>
      <c r="H51" s="78">
        <f t="shared" si="6"/>
        <v>150</v>
      </c>
      <c r="I51" s="260">
        <v>12</v>
      </c>
      <c r="J51" s="485" t="s">
        <v>168</v>
      </c>
      <c r="K51" s="486"/>
      <c r="L51" s="486" t="s">
        <v>167</v>
      </c>
      <c r="M51" s="227">
        <f t="shared" si="5"/>
        <v>138</v>
      </c>
      <c r="N51" s="82"/>
      <c r="O51" s="222"/>
      <c r="P51" s="473"/>
      <c r="Q51" s="490"/>
      <c r="R51" s="473" t="s">
        <v>169</v>
      </c>
      <c r="S51" s="532"/>
      <c r="T51" s="473"/>
      <c r="U51" s="490"/>
      <c r="AA51" s="278"/>
    </row>
    <row r="52" spans="1:27" s="277" customFormat="1" x14ac:dyDescent="0.25">
      <c r="A52" s="214" t="s">
        <v>140</v>
      </c>
      <c r="B52" s="265" t="s">
        <v>231</v>
      </c>
      <c r="C52" s="78">
        <v>5</v>
      </c>
      <c r="D52" s="83"/>
      <c r="E52" s="78"/>
      <c r="F52" s="217"/>
      <c r="G52" s="258">
        <v>5</v>
      </c>
      <c r="H52" s="78">
        <f t="shared" si="6"/>
        <v>150</v>
      </c>
      <c r="I52" s="260">
        <v>6</v>
      </c>
      <c r="J52" s="485" t="s">
        <v>167</v>
      </c>
      <c r="K52" s="486"/>
      <c r="L52" s="486" t="s">
        <v>179</v>
      </c>
      <c r="M52" s="227">
        <f t="shared" si="5"/>
        <v>144</v>
      </c>
      <c r="N52" s="212"/>
      <c r="O52" s="267"/>
      <c r="P52" s="480"/>
      <c r="Q52" s="478"/>
      <c r="R52" s="480" t="s">
        <v>178</v>
      </c>
      <c r="S52" s="533"/>
      <c r="T52" s="480"/>
      <c r="U52" s="478"/>
      <c r="AA52" s="278"/>
    </row>
    <row r="53" spans="1:27" ht="18" customHeight="1" x14ac:dyDescent="0.25">
      <c r="A53" s="219" t="s">
        <v>141</v>
      </c>
      <c r="B53" s="265" t="s">
        <v>229</v>
      </c>
      <c r="C53" s="78"/>
      <c r="D53" s="83">
        <v>5</v>
      </c>
      <c r="E53" s="78"/>
      <c r="F53" s="217"/>
      <c r="G53" s="258">
        <v>3</v>
      </c>
      <c r="H53" s="78">
        <f t="shared" si="6"/>
        <v>90</v>
      </c>
      <c r="I53" s="260">
        <v>4</v>
      </c>
      <c r="J53" s="485" t="s">
        <v>167</v>
      </c>
      <c r="K53" s="486"/>
      <c r="L53" s="486"/>
      <c r="M53" s="227">
        <f t="shared" si="5"/>
        <v>86</v>
      </c>
      <c r="N53" s="212"/>
      <c r="O53" s="239"/>
      <c r="P53" s="480"/>
      <c r="Q53" s="478"/>
      <c r="R53" s="480" t="s">
        <v>167</v>
      </c>
      <c r="S53" s="533"/>
      <c r="T53" s="480"/>
      <c r="U53" s="478"/>
      <c r="AA53" s="211"/>
    </row>
    <row r="54" spans="1:27" ht="33.75" customHeight="1" x14ac:dyDescent="0.25">
      <c r="A54" s="214" t="s">
        <v>142</v>
      </c>
      <c r="B54" s="265" t="s">
        <v>329</v>
      </c>
      <c r="C54" s="78">
        <v>6</v>
      </c>
      <c r="D54" s="83"/>
      <c r="E54" s="78"/>
      <c r="F54" s="217"/>
      <c r="G54" s="264">
        <v>4</v>
      </c>
      <c r="H54" s="78">
        <f t="shared" si="6"/>
        <v>120</v>
      </c>
      <c r="I54" s="260">
        <v>8</v>
      </c>
      <c r="J54" s="485" t="s">
        <v>167</v>
      </c>
      <c r="K54" s="486"/>
      <c r="L54" s="486" t="s">
        <v>167</v>
      </c>
      <c r="M54" s="227">
        <f t="shared" si="5"/>
        <v>112</v>
      </c>
      <c r="N54" s="82"/>
      <c r="O54" s="218"/>
      <c r="P54" s="473"/>
      <c r="Q54" s="490"/>
      <c r="R54" s="473"/>
      <c r="S54" s="532" t="s">
        <v>168</v>
      </c>
      <c r="T54" s="473"/>
      <c r="U54" s="490"/>
      <c r="AA54" s="211"/>
    </row>
    <row r="55" spans="1:27" x14ac:dyDescent="0.25">
      <c r="A55" s="214" t="s">
        <v>208</v>
      </c>
      <c r="B55" s="265" t="s">
        <v>330</v>
      </c>
      <c r="C55" s="78">
        <v>6</v>
      </c>
      <c r="D55" s="83"/>
      <c r="E55" s="78"/>
      <c r="F55" s="217"/>
      <c r="G55" s="258">
        <v>3</v>
      </c>
      <c r="H55" s="78">
        <f t="shared" si="6"/>
        <v>90</v>
      </c>
      <c r="I55" s="260">
        <v>8</v>
      </c>
      <c r="J55" s="485" t="s">
        <v>178</v>
      </c>
      <c r="K55" s="486"/>
      <c r="L55" s="486" t="s">
        <v>179</v>
      </c>
      <c r="M55" s="227">
        <f t="shared" si="5"/>
        <v>82</v>
      </c>
      <c r="N55" s="82"/>
      <c r="O55" s="218"/>
      <c r="P55" s="473"/>
      <c r="Q55" s="490"/>
      <c r="R55" s="473"/>
      <c r="S55" s="532" t="s">
        <v>168</v>
      </c>
      <c r="T55" s="473"/>
      <c r="U55" s="490"/>
      <c r="AA55" s="211"/>
    </row>
    <row r="56" spans="1:27" x14ac:dyDescent="0.25">
      <c r="A56" s="214" t="s">
        <v>209</v>
      </c>
      <c r="B56" s="265" t="s">
        <v>233</v>
      </c>
      <c r="C56" s="78">
        <v>6</v>
      </c>
      <c r="D56" s="83"/>
      <c r="E56" s="78"/>
      <c r="F56" s="217"/>
      <c r="G56" s="258">
        <v>3</v>
      </c>
      <c r="H56" s="78">
        <f t="shared" si="6"/>
        <v>90</v>
      </c>
      <c r="I56" s="260">
        <v>6</v>
      </c>
      <c r="J56" s="485" t="s">
        <v>167</v>
      </c>
      <c r="K56" s="486"/>
      <c r="L56" s="486" t="s">
        <v>179</v>
      </c>
      <c r="M56" s="227">
        <f t="shared" si="5"/>
        <v>84</v>
      </c>
      <c r="N56" s="82"/>
      <c r="O56" s="218"/>
      <c r="P56" s="473"/>
      <c r="Q56" s="490"/>
      <c r="R56" s="473"/>
      <c r="S56" s="532" t="s">
        <v>178</v>
      </c>
      <c r="T56" s="473"/>
      <c r="U56" s="490"/>
      <c r="AA56" s="211"/>
    </row>
    <row r="57" spans="1:27" x14ac:dyDescent="0.25">
      <c r="A57" s="279" t="s">
        <v>210</v>
      </c>
      <c r="B57" s="265" t="s">
        <v>379</v>
      </c>
      <c r="C57" s="455"/>
      <c r="D57" s="263" t="s">
        <v>217</v>
      </c>
      <c r="E57" s="117"/>
      <c r="F57" s="117"/>
      <c r="G57" s="264">
        <v>3</v>
      </c>
      <c r="H57" s="78">
        <f t="shared" si="6"/>
        <v>90</v>
      </c>
      <c r="I57" s="260">
        <v>4</v>
      </c>
      <c r="J57" s="485" t="s">
        <v>167</v>
      </c>
      <c r="K57" s="486"/>
      <c r="L57" s="486"/>
      <c r="M57" s="227">
        <f t="shared" si="5"/>
        <v>86</v>
      </c>
      <c r="N57" s="85"/>
      <c r="O57" s="261"/>
      <c r="P57" s="485"/>
      <c r="Q57" s="497"/>
      <c r="R57" s="485"/>
      <c r="S57" s="532" t="s">
        <v>167</v>
      </c>
      <c r="T57" s="473"/>
      <c r="U57" s="497"/>
      <c r="AA57" s="211"/>
    </row>
    <row r="58" spans="1:27" x14ac:dyDescent="0.25">
      <c r="A58" s="279" t="s">
        <v>211</v>
      </c>
      <c r="B58" s="265" t="s">
        <v>331</v>
      </c>
      <c r="C58" s="78"/>
      <c r="D58" s="263" t="s">
        <v>217</v>
      </c>
      <c r="E58" s="117"/>
      <c r="F58" s="117"/>
      <c r="G58" s="258">
        <v>3</v>
      </c>
      <c r="H58" s="78">
        <f t="shared" si="6"/>
        <v>90</v>
      </c>
      <c r="I58" s="260">
        <v>6</v>
      </c>
      <c r="J58" s="485" t="s">
        <v>167</v>
      </c>
      <c r="K58" s="486"/>
      <c r="L58" s="486" t="s">
        <v>179</v>
      </c>
      <c r="M58" s="227">
        <f t="shared" si="5"/>
        <v>84</v>
      </c>
      <c r="N58" s="85"/>
      <c r="O58" s="261"/>
      <c r="P58" s="485"/>
      <c r="Q58" s="497"/>
      <c r="R58" s="485"/>
      <c r="S58" s="532" t="s">
        <v>178</v>
      </c>
      <c r="T58" s="473"/>
      <c r="U58" s="497"/>
      <c r="AA58" s="211"/>
    </row>
    <row r="59" spans="1:27" ht="18" customHeight="1" x14ac:dyDescent="0.25">
      <c r="A59" s="279" t="s">
        <v>380</v>
      </c>
      <c r="B59" s="265" t="s">
        <v>346</v>
      </c>
      <c r="C59" s="78"/>
      <c r="D59" s="280"/>
      <c r="E59" s="281"/>
      <c r="F59" s="282"/>
      <c r="G59" s="283">
        <f>G60+G61</f>
        <v>4</v>
      </c>
      <c r="H59" s="284">
        <f>H60+H61</f>
        <v>120</v>
      </c>
      <c r="I59" s="260">
        <f>I60+I61</f>
        <v>8</v>
      </c>
      <c r="J59" s="537" t="s">
        <v>167</v>
      </c>
      <c r="K59" s="538"/>
      <c r="L59" s="538" t="s">
        <v>167</v>
      </c>
      <c r="M59" s="227">
        <f t="shared" si="5"/>
        <v>112</v>
      </c>
      <c r="N59" s="285"/>
      <c r="O59" s="286"/>
      <c r="P59" s="539"/>
      <c r="Q59" s="540"/>
      <c r="R59" s="539"/>
      <c r="S59" s="541"/>
      <c r="T59" s="539"/>
      <c r="U59" s="540"/>
      <c r="AA59" s="211"/>
    </row>
    <row r="60" spans="1:27" ht="16.5" customHeight="1" x14ac:dyDescent="0.25">
      <c r="A60" s="287" t="s">
        <v>381</v>
      </c>
      <c r="B60" s="288" t="s">
        <v>346</v>
      </c>
      <c r="C60" s="78">
        <v>7</v>
      </c>
      <c r="D60" s="89"/>
      <c r="E60" s="98"/>
      <c r="F60" s="289"/>
      <c r="G60" s="271">
        <v>3</v>
      </c>
      <c r="H60" s="98">
        <f>G60*30</f>
        <v>90</v>
      </c>
      <c r="I60" s="272">
        <v>4</v>
      </c>
      <c r="J60" s="473" t="s">
        <v>167</v>
      </c>
      <c r="K60" s="474"/>
      <c r="L60" s="474"/>
      <c r="M60" s="273">
        <f>H60-I60</f>
        <v>86</v>
      </c>
      <c r="N60" s="82"/>
      <c r="O60" s="218"/>
      <c r="P60" s="473"/>
      <c r="Q60" s="490"/>
      <c r="R60" s="473"/>
      <c r="S60" s="532"/>
      <c r="T60" s="473" t="s">
        <v>167</v>
      </c>
      <c r="U60" s="490"/>
      <c r="AA60" s="211"/>
    </row>
    <row r="61" spans="1:27" ht="31.5" customHeight="1" x14ac:dyDescent="0.25">
      <c r="A61" s="287" t="s">
        <v>382</v>
      </c>
      <c r="B61" s="288" t="s">
        <v>347</v>
      </c>
      <c r="C61" s="78"/>
      <c r="D61" s="89"/>
      <c r="E61" s="98"/>
      <c r="F61" s="289" t="s">
        <v>125</v>
      </c>
      <c r="G61" s="271">
        <v>1</v>
      </c>
      <c r="H61" s="98">
        <f>G61*30</f>
        <v>30</v>
      </c>
      <c r="I61" s="272">
        <v>4</v>
      </c>
      <c r="J61" s="473"/>
      <c r="K61" s="474"/>
      <c r="L61" s="474" t="s">
        <v>167</v>
      </c>
      <c r="M61" s="273">
        <f>H61-I61</f>
        <v>26</v>
      </c>
      <c r="N61" s="82"/>
      <c r="O61" s="218"/>
      <c r="P61" s="473"/>
      <c r="Q61" s="490"/>
      <c r="R61" s="473"/>
      <c r="S61" s="532"/>
      <c r="T61" s="473" t="s">
        <v>167</v>
      </c>
      <c r="U61" s="490"/>
      <c r="AA61" s="211"/>
    </row>
    <row r="62" spans="1:27" ht="16.5" customHeight="1" x14ac:dyDescent="0.25">
      <c r="A62" s="279" t="s">
        <v>383</v>
      </c>
      <c r="B62" s="265" t="s">
        <v>348</v>
      </c>
      <c r="C62" s="78"/>
      <c r="D62" s="263">
        <v>7</v>
      </c>
      <c r="E62" s="290"/>
      <c r="F62" s="291"/>
      <c r="G62" s="258">
        <v>3</v>
      </c>
      <c r="H62" s="78">
        <f>G62*30</f>
        <v>90</v>
      </c>
      <c r="I62" s="260">
        <v>4</v>
      </c>
      <c r="J62" s="485" t="s">
        <v>167</v>
      </c>
      <c r="K62" s="486"/>
      <c r="L62" s="486"/>
      <c r="M62" s="227">
        <f t="shared" ref="M62:M67" si="7">H62-I62</f>
        <v>86</v>
      </c>
      <c r="N62" s="82"/>
      <c r="O62" s="218"/>
      <c r="P62" s="473"/>
      <c r="Q62" s="490"/>
      <c r="R62" s="473"/>
      <c r="S62" s="532"/>
      <c r="T62" s="473" t="s">
        <v>167</v>
      </c>
      <c r="U62" s="490"/>
      <c r="AA62" s="211"/>
    </row>
    <row r="63" spans="1:27" ht="18.75" customHeight="1" x14ac:dyDescent="0.25">
      <c r="A63" s="279" t="s">
        <v>384</v>
      </c>
      <c r="B63" s="265" t="s">
        <v>234</v>
      </c>
      <c r="C63" s="78"/>
      <c r="D63" s="263">
        <v>7</v>
      </c>
      <c r="E63" s="292"/>
      <c r="F63" s="292"/>
      <c r="G63" s="258">
        <v>3</v>
      </c>
      <c r="H63" s="78">
        <f>G63*30</f>
        <v>90</v>
      </c>
      <c r="I63" s="260">
        <v>4</v>
      </c>
      <c r="J63" s="485" t="s">
        <v>167</v>
      </c>
      <c r="K63" s="486"/>
      <c r="L63" s="486"/>
      <c r="M63" s="227">
        <f t="shared" si="7"/>
        <v>86</v>
      </c>
      <c r="N63" s="82"/>
      <c r="O63" s="218"/>
      <c r="P63" s="473"/>
      <c r="Q63" s="490"/>
      <c r="R63" s="473"/>
      <c r="S63" s="532"/>
      <c r="T63" s="473" t="s">
        <v>167</v>
      </c>
      <c r="U63" s="490"/>
      <c r="AA63" s="211"/>
    </row>
    <row r="64" spans="1:27" ht="31.5" x14ac:dyDescent="0.25">
      <c r="A64" s="279" t="s">
        <v>385</v>
      </c>
      <c r="B64" s="265" t="s">
        <v>349</v>
      </c>
      <c r="C64" s="78">
        <v>7</v>
      </c>
      <c r="D64" s="293"/>
      <c r="E64" s="290"/>
      <c r="F64" s="291"/>
      <c r="G64" s="258">
        <v>4</v>
      </c>
      <c r="H64" s="78">
        <f>G64*30</f>
        <v>120</v>
      </c>
      <c r="I64" s="260">
        <v>4</v>
      </c>
      <c r="J64" s="485" t="s">
        <v>167</v>
      </c>
      <c r="K64" s="486"/>
      <c r="L64" s="486"/>
      <c r="M64" s="227">
        <f t="shared" si="7"/>
        <v>116</v>
      </c>
      <c r="N64" s="82"/>
      <c r="O64" s="218"/>
      <c r="P64" s="473"/>
      <c r="Q64" s="490"/>
      <c r="R64" s="473"/>
      <c r="S64" s="532"/>
      <c r="T64" s="473" t="s">
        <v>167</v>
      </c>
      <c r="U64" s="490"/>
      <c r="AA64" s="211"/>
    </row>
    <row r="65" spans="1:27" ht="33.75" customHeight="1" x14ac:dyDescent="0.25">
      <c r="A65" s="219" t="s">
        <v>386</v>
      </c>
      <c r="B65" s="265" t="s">
        <v>350</v>
      </c>
      <c r="C65" s="78"/>
      <c r="D65" s="83"/>
      <c r="E65" s="78"/>
      <c r="F65" s="217"/>
      <c r="G65" s="258">
        <f>G66+G67</f>
        <v>4</v>
      </c>
      <c r="H65" s="455">
        <f>H66+H67</f>
        <v>120</v>
      </c>
      <c r="I65" s="260">
        <v>8</v>
      </c>
      <c r="J65" s="534" t="s">
        <v>167</v>
      </c>
      <c r="K65" s="535"/>
      <c r="L65" s="535" t="s">
        <v>167</v>
      </c>
      <c r="M65" s="227">
        <f t="shared" si="7"/>
        <v>112</v>
      </c>
      <c r="N65" s="82"/>
      <c r="O65" s="218"/>
      <c r="P65" s="473"/>
      <c r="Q65" s="490"/>
      <c r="R65" s="473"/>
      <c r="S65" s="532"/>
      <c r="T65" s="473"/>
      <c r="U65" s="490"/>
      <c r="AA65" s="211"/>
    </row>
    <row r="66" spans="1:27" ht="16.5" customHeight="1" x14ac:dyDescent="0.25">
      <c r="A66" s="287" t="s">
        <v>387</v>
      </c>
      <c r="B66" s="288" t="s">
        <v>350</v>
      </c>
      <c r="C66" s="98">
        <v>7</v>
      </c>
      <c r="D66" s="89"/>
      <c r="E66" s="98"/>
      <c r="F66" s="295"/>
      <c r="G66" s="271">
        <v>3</v>
      </c>
      <c r="H66" s="98">
        <f>G66*30</f>
        <v>90</v>
      </c>
      <c r="I66" s="272">
        <v>4</v>
      </c>
      <c r="J66" s="542" t="s">
        <v>167</v>
      </c>
      <c r="K66" s="543"/>
      <c r="L66" s="543"/>
      <c r="M66" s="273">
        <f t="shared" si="7"/>
        <v>86</v>
      </c>
      <c r="N66" s="294"/>
      <c r="O66" s="296"/>
      <c r="P66" s="534"/>
      <c r="Q66" s="544"/>
      <c r="R66" s="534"/>
      <c r="S66" s="263"/>
      <c r="T66" s="542" t="s">
        <v>167</v>
      </c>
      <c r="U66" s="545"/>
      <c r="V66" s="297" t="e">
        <f>#REF!+#REF!</f>
        <v>#REF!</v>
      </c>
      <c r="W66" s="297" t="e">
        <f>#REF!+#REF!</f>
        <v>#REF!</v>
      </c>
      <c r="X66" s="297" t="e">
        <f>#REF!+#REF!</f>
        <v>#REF!</v>
      </c>
      <c r="Y66" s="297" t="e">
        <f>#REF!+#REF!</f>
        <v>#REF!</v>
      </c>
      <c r="Z66" s="297" t="e">
        <f>#REF!+#REF!</f>
        <v>#REF!</v>
      </c>
      <c r="AA66" s="211"/>
    </row>
    <row r="67" spans="1:27" ht="33" customHeight="1" thickBot="1" x14ac:dyDescent="0.3">
      <c r="A67" s="447" t="s">
        <v>388</v>
      </c>
      <c r="B67" s="456" t="s">
        <v>358</v>
      </c>
      <c r="C67" s="395"/>
      <c r="D67" s="448"/>
      <c r="E67" s="396"/>
      <c r="F67" s="449" t="s">
        <v>143</v>
      </c>
      <c r="G67" s="450">
        <v>1</v>
      </c>
      <c r="H67" s="451">
        <f>G67*30</f>
        <v>30</v>
      </c>
      <c r="I67" s="457">
        <v>4</v>
      </c>
      <c r="J67" s="546"/>
      <c r="K67" s="547"/>
      <c r="L67" s="547" t="s">
        <v>167</v>
      </c>
      <c r="M67" s="458">
        <f t="shared" si="7"/>
        <v>26</v>
      </c>
      <c r="N67" s="452"/>
      <c r="O67" s="453"/>
      <c r="P67" s="517"/>
      <c r="Q67" s="454"/>
      <c r="R67" s="517"/>
      <c r="S67" s="548"/>
      <c r="T67" s="517"/>
      <c r="U67" s="549" t="s">
        <v>167</v>
      </c>
      <c r="V67" s="300"/>
      <c r="W67" s="300"/>
      <c r="X67" s="300"/>
      <c r="Y67" s="300"/>
      <c r="Z67" s="300"/>
      <c r="AA67" s="211"/>
    </row>
    <row r="68" spans="1:27" ht="16.5" customHeight="1" thickBot="1" x14ac:dyDescent="0.3">
      <c r="A68" s="976" t="s">
        <v>144</v>
      </c>
      <c r="B68" s="977"/>
      <c r="C68" s="977"/>
      <c r="D68" s="977"/>
      <c r="E68" s="977"/>
      <c r="F68" s="978"/>
      <c r="G68" s="986">
        <f>G39+G40+G41+G42+G43+G47+G45+G46+G44+G48+G51+G52+G53+G54+G55+G56+G57+G58+G59+G62+G63+G64+G65</f>
        <v>89</v>
      </c>
      <c r="H68" s="980">
        <f>H39+H40+H41+H42+H43+H47+H45+H46+H44+H48+H51+H52+H53+H54+H55+H56+H57+H58+H59+H62+H63+H64+H65</f>
        <v>2670</v>
      </c>
      <c r="I68" s="980">
        <f>I39+I40+I41+I42+I43+I47+I45+I46+I44+I48+I51+I52+I53+I54+I55+I56+I57+I58+I59+I62+I63+I64+I65</f>
        <v>164</v>
      </c>
      <c r="J68" s="980">
        <v>110</v>
      </c>
      <c r="K68" s="980"/>
      <c r="L68" s="980">
        <v>54</v>
      </c>
      <c r="M68" s="980">
        <f>M39+M40+M41+M42+M43+M47+M45+M46+M44+M48+M51+M52+M53+M54+M55+M56+M57+M58+M59+M62+M63+M64+M65</f>
        <v>2506</v>
      </c>
      <c r="N68" s="980"/>
      <c r="O68" s="980"/>
      <c r="P68" s="980">
        <v>38</v>
      </c>
      <c r="Q68" s="980">
        <v>32</v>
      </c>
      <c r="R68" s="980">
        <v>34</v>
      </c>
      <c r="S68" s="980">
        <v>32</v>
      </c>
      <c r="T68" s="980">
        <v>24</v>
      </c>
      <c r="U68" s="980">
        <v>4</v>
      </c>
      <c r="V68" s="426" t="e">
        <f>SUM(V40:V67)</f>
        <v>#REF!</v>
      </c>
      <c r="W68" s="301" t="e">
        <f>SUM(W40:W67)</f>
        <v>#REF!</v>
      </c>
      <c r="X68" s="301" t="e">
        <f>SUM(X40:X67)</f>
        <v>#REF!</v>
      </c>
      <c r="Y68" s="301" t="e">
        <f>SUM(Y40:Y67)</f>
        <v>#REF!</v>
      </c>
      <c r="Z68" s="301" t="e">
        <f>SUM(Z40:Z67)</f>
        <v>#REF!</v>
      </c>
      <c r="AA68" s="211"/>
    </row>
    <row r="69" spans="1:27" ht="16.5" thickBot="1" x14ac:dyDescent="0.3">
      <c r="A69" s="987" t="s">
        <v>195</v>
      </c>
      <c r="B69" s="988"/>
      <c r="C69" s="988"/>
      <c r="D69" s="988"/>
      <c r="E69" s="988"/>
      <c r="F69" s="988"/>
      <c r="G69" s="988"/>
      <c r="H69" s="988"/>
      <c r="I69" s="988"/>
      <c r="J69" s="988"/>
      <c r="K69" s="988"/>
      <c r="L69" s="988"/>
      <c r="M69" s="988"/>
      <c r="N69" s="988"/>
      <c r="O69" s="988"/>
      <c r="P69" s="988"/>
      <c r="Q69" s="988"/>
      <c r="R69" s="988"/>
      <c r="S69" s="988"/>
      <c r="T69" s="988"/>
      <c r="U69" s="989"/>
      <c r="AA69" s="211"/>
    </row>
    <row r="70" spans="1:27" s="198" customFormat="1" x14ac:dyDescent="0.25">
      <c r="A70" s="302" t="s">
        <v>196</v>
      </c>
      <c r="B70" s="303" t="s">
        <v>246</v>
      </c>
      <c r="C70" s="122"/>
      <c r="D70" s="123" t="s">
        <v>138</v>
      </c>
      <c r="E70" s="31"/>
      <c r="F70" s="304"/>
      <c r="G70" s="305">
        <v>6</v>
      </c>
      <c r="H70" s="118">
        <f>G70*30</f>
        <v>180</v>
      </c>
      <c r="I70" s="74"/>
      <c r="J70" s="306"/>
      <c r="K70" s="119"/>
      <c r="L70" s="119"/>
      <c r="M70" s="120">
        <f>H70-I70</f>
        <v>180</v>
      </c>
      <c r="N70" s="307"/>
      <c r="O70" s="206"/>
      <c r="P70" s="308"/>
      <c r="Q70" s="206"/>
      <c r="R70" s="308"/>
      <c r="S70" s="206"/>
      <c r="T70" s="308"/>
      <c r="U70" s="206"/>
      <c r="AA70" s="211"/>
    </row>
    <row r="71" spans="1:27" s="198" customFormat="1" ht="16.5" thickBot="1" x14ac:dyDescent="0.3">
      <c r="A71" s="309" t="s">
        <v>213</v>
      </c>
      <c r="B71" s="310" t="s">
        <v>197</v>
      </c>
      <c r="C71" s="311"/>
      <c r="D71" s="124" t="s">
        <v>143</v>
      </c>
      <c r="E71" s="46"/>
      <c r="F71" s="312"/>
      <c r="G71" s="313">
        <v>6</v>
      </c>
      <c r="H71" s="314">
        <f>G71*30</f>
        <v>180</v>
      </c>
      <c r="I71" s="92"/>
      <c r="J71" s="315"/>
      <c r="K71" s="121"/>
      <c r="L71" s="121"/>
      <c r="M71" s="93">
        <f>H71-I71</f>
        <v>180</v>
      </c>
      <c r="N71" s="316"/>
      <c r="O71" s="317"/>
      <c r="P71" s="318"/>
      <c r="Q71" s="317"/>
      <c r="R71" s="318"/>
      <c r="S71" s="317"/>
      <c r="T71" s="318"/>
      <c r="U71" s="317"/>
      <c r="AA71" s="211"/>
    </row>
    <row r="72" spans="1:27" s="198" customFormat="1" ht="16.5" thickBot="1" x14ac:dyDescent="0.3">
      <c r="A72" s="987" t="s">
        <v>198</v>
      </c>
      <c r="B72" s="988"/>
      <c r="C72" s="988"/>
      <c r="D72" s="988"/>
      <c r="E72" s="988"/>
      <c r="F72" s="989"/>
      <c r="G72" s="990">
        <f>SUM(G70:G71)</f>
        <v>12</v>
      </c>
      <c r="H72" s="991">
        <f>SUM(H70:H71)</f>
        <v>360</v>
      </c>
      <c r="I72" s="992"/>
      <c r="J72" s="993"/>
      <c r="K72" s="994"/>
      <c r="L72" s="994"/>
      <c r="M72" s="994">
        <f>SUM(M70:M71)</f>
        <v>360</v>
      </c>
      <c r="N72" s="991"/>
      <c r="O72" s="991"/>
      <c r="P72" s="991"/>
      <c r="Q72" s="991"/>
      <c r="R72" s="991"/>
      <c r="S72" s="991"/>
      <c r="T72" s="991"/>
      <c r="U72" s="991"/>
      <c r="AA72" s="211"/>
    </row>
    <row r="73" spans="1:27" ht="16.5" thickBot="1" x14ac:dyDescent="0.3">
      <c r="A73" s="987" t="s">
        <v>389</v>
      </c>
      <c r="B73" s="988"/>
      <c r="C73" s="988"/>
      <c r="D73" s="988"/>
      <c r="E73" s="988"/>
      <c r="F73" s="988"/>
      <c r="G73" s="988"/>
      <c r="H73" s="988"/>
      <c r="I73" s="988"/>
      <c r="J73" s="988"/>
      <c r="K73" s="988"/>
      <c r="L73" s="988"/>
      <c r="M73" s="988"/>
      <c r="N73" s="988"/>
      <c r="O73" s="988"/>
      <c r="P73" s="988"/>
      <c r="Q73" s="988"/>
      <c r="R73" s="988"/>
      <c r="S73" s="988"/>
      <c r="T73" s="988"/>
      <c r="U73" s="989"/>
      <c r="AA73" s="211"/>
    </row>
    <row r="74" spans="1:27" s="198" customFormat="1" ht="16.5" thickBot="1" x14ac:dyDescent="0.3">
      <c r="A74" s="319" t="s">
        <v>199</v>
      </c>
      <c r="B74" s="320" t="s">
        <v>186</v>
      </c>
      <c r="C74" s="321">
        <v>8</v>
      </c>
      <c r="D74" s="322"/>
      <c r="E74" s="323"/>
      <c r="F74" s="324"/>
      <c r="G74" s="554">
        <v>6</v>
      </c>
      <c r="H74" s="325">
        <f>G74*30</f>
        <v>180</v>
      </c>
      <c r="I74" s="125"/>
      <c r="J74" s="126"/>
      <c r="K74" s="127"/>
      <c r="L74" s="127"/>
      <c r="M74" s="128">
        <f>H74-I74</f>
        <v>180</v>
      </c>
      <c r="N74" s="129"/>
      <c r="O74" s="130"/>
      <c r="P74" s="131"/>
      <c r="Q74" s="132"/>
      <c r="R74" s="131"/>
      <c r="S74" s="132"/>
      <c r="T74" s="131"/>
      <c r="U74" s="326"/>
      <c r="AA74" s="211"/>
    </row>
    <row r="75" spans="1:27" s="198" customFormat="1" ht="16.5" customHeight="1" thickBot="1" x14ac:dyDescent="0.3">
      <c r="A75" s="995" t="s">
        <v>145</v>
      </c>
      <c r="B75" s="996"/>
      <c r="C75" s="996"/>
      <c r="D75" s="996"/>
      <c r="E75" s="996"/>
      <c r="F75" s="997"/>
      <c r="G75" s="998">
        <f>SUM(G74:G74)</f>
        <v>6</v>
      </c>
      <c r="H75" s="999">
        <f>H74</f>
        <v>180</v>
      </c>
      <c r="I75" s="994"/>
      <c r="J75" s="1000"/>
      <c r="K75" s="1001"/>
      <c r="L75" s="1001"/>
      <c r="M75" s="1001">
        <f>M74</f>
        <v>180</v>
      </c>
      <c r="N75" s="1001"/>
      <c r="O75" s="1001"/>
      <c r="P75" s="1001"/>
      <c r="Q75" s="1001"/>
      <c r="R75" s="1001"/>
      <c r="S75" s="1001"/>
      <c r="T75" s="1001"/>
      <c r="U75" s="994"/>
      <c r="AA75" s="211"/>
    </row>
    <row r="76" spans="1:27" s="198" customFormat="1" ht="16.5" customHeight="1" thickBot="1" x14ac:dyDescent="0.3">
      <c r="A76" s="1002" t="s">
        <v>390</v>
      </c>
      <c r="B76" s="1003"/>
      <c r="C76" s="1003"/>
      <c r="D76" s="1003"/>
      <c r="E76" s="1003"/>
      <c r="F76" s="1003"/>
      <c r="G76" s="1004">
        <f t="shared" ref="G76:U76" si="8">G36+G68+G72+G75</f>
        <v>180</v>
      </c>
      <c r="H76" s="1005">
        <f t="shared" si="8"/>
        <v>5250</v>
      </c>
      <c r="I76" s="1005">
        <f t="shared" si="8"/>
        <v>300</v>
      </c>
      <c r="J76" s="1005">
        <f>J36+J68+J72+J75</f>
        <v>198</v>
      </c>
      <c r="K76" s="1005">
        <f t="shared" si="8"/>
        <v>8</v>
      </c>
      <c r="L76" s="1005">
        <f>L36+L68+L72+L75</f>
        <v>94</v>
      </c>
      <c r="M76" s="1005">
        <f t="shared" si="8"/>
        <v>4950</v>
      </c>
      <c r="N76" s="1006">
        <f t="shared" si="8"/>
        <v>72</v>
      </c>
      <c r="O76" s="1007">
        <f t="shared" si="8"/>
        <v>52</v>
      </c>
      <c r="P76" s="1007">
        <f t="shared" si="8"/>
        <v>42</v>
      </c>
      <c r="Q76" s="1007">
        <f t="shared" si="8"/>
        <v>32</v>
      </c>
      <c r="R76" s="1007">
        <f t="shared" si="8"/>
        <v>38</v>
      </c>
      <c r="S76" s="1007">
        <f t="shared" si="8"/>
        <v>32</v>
      </c>
      <c r="T76" s="1007">
        <f t="shared" si="8"/>
        <v>24</v>
      </c>
      <c r="U76" s="1007">
        <f t="shared" si="8"/>
        <v>8</v>
      </c>
      <c r="AA76" s="211"/>
    </row>
    <row r="77" spans="1:27" ht="16.5" thickBot="1" x14ac:dyDescent="0.3">
      <c r="A77" s="1008" t="s">
        <v>146</v>
      </c>
      <c r="B77" s="1009"/>
      <c r="C77" s="1009"/>
      <c r="D77" s="1009"/>
      <c r="E77" s="1009"/>
      <c r="F77" s="1009"/>
      <c r="G77" s="1009"/>
      <c r="H77" s="1009"/>
      <c r="I77" s="1009"/>
      <c r="J77" s="1009"/>
      <c r="K77" s="1009"/>
      <c r="L77" s="1009"/>
      <c r="M77" s="1009"/>
      <c r="N77" s="1009"/>
      <c r="O77" s="1009"/>
      <c r="P77" s="1009"/>
      <c r="Q77" s="1009"/>
      <c r="R77" s="1009"/>
      <c r="S77" s="1009"/>
      <c r="T77" s="1009"/>
      <c r="U77" s="1010"/>
      <c r="AA77" s="211"/>
    </row>
    <row r="78" spans="1:27" ht="16.5" thickBot="1" x14ac:dyDescent="0.3">
      <c r="A78" s="1011" t="s">
        <v>147</v>
      </c>
      <c r="B78" s="1012"/>
      <c r="C78" s="1012"/>
      <c r="D78" s="1012"/>
      <c r="E78" s="1012"/>
      <c r="F78" s="1012"/>
      <c r="G78" s="1012"/>
      <c r="H78" s="1012"/>
      <c r="I78" s="1012"/>
      <c r="J78" s="1012"/>
      <c r="K78" s="1012"/>
      <c r="L78" s="1012"/>
      <c r="M78" s="1012"/>
      <c r="N78" s="1012"/>
      <c r="O78" s="1012"/>
      <c r="P78" s="1012"/>
      <c r="Q78" s="1012"/>
      <c r="R78" s="1012"/>
      <c r="S78" s="1012"/>
      <c r="T78" s="1012"/>
      <c r="U78" s="1013"/>
      <c r="AA78" s="211"/>
    </row>
    <row r="79" spans="1:27" ht="18" customHeight="1" thickBot="1" x14ac:dyDescent="0.3">
      <c r="A79" s="1014" t="s">
        <v>393</v>
      </c>
      <c r="B79" s="1015"/>
      <c r="C79" s="113"/>
      <c r="D79" s="99">
        <v>3</v>
      </c>
      <c r="E79" s="327"/>
      <c r="F79" s="328"/>
      <c r="G79" s="435">
        <v>4</v>
      </c>
      <c r="H79" s="436">
        <f>G79*30</f>
        <v>120</v>
      </c>
      <c r="I79" s="577">
        <v>4</v>
      </c>
      <c r="J79" s="550" t="s">
        <v>167</v>
      </c>
      <c r="K79" s="580"/>
      <c r="L79" s="437"/>
      <c r="M79" s="330">
        <f>H79-I79</f>
        <v>116</v>
      </c>
      <c r="N79" s="71"/>
      <c r="O79" s="72"/>
      <c r="P79" s="71" t="s">
        <v>167</v>
      </c>
      <c r="Q79" s="72"/>
      <c r="R79" s="71"/>
      <c r="S79" s="72"/>
      <c r="T79" s="71"/>
      <c r="U79" s="72"/>
      <c r="AA79" s="211"/>
    </row>
    <row r="80" spans="1:27" ht="18" customHeight="1" thickBot="1" x14ac:dyDescent="0.3">
      <c r="A80" s="1016" t="s">
        <v>394</v>
      </c>
      <c r="B80" s="1017"/>
      <c r="C80" s="349"/>
      <c r="D80" s="349">
        <v>4</v>
      </c>
      <c r="E80" s="351"/>
      <c r="F80" s="350"/>
      <c r="G80" s="438">
        <v>4</v>
      </c>
      <c r="H80" s="439">
        <f>G80*30</f>
        <v>120</v>
      </c>
      <c r="I80" s="578">
        <v>4</v>
      </c>
      <c r="J80" s="439" t="s">
        <v>167</v>
      </c>
      <c r="K80" s="581"/>
      <c r="L80" s="441"/>
      <c r="M80" s="442">
        <f>H80-I80</f>
        <v>116</v>
      </c>
      <c r="N80" s="440"/>
      <c r="O80" s="442"/>
      <c r="P80" s="440"/>
      <c r="Q80" s="442" t="s">
        <v>167</v>
      </c>
      <c r="R80" s="440"/>
      <c r="S80" s="442"/>
      <c r="T80" s="440"/>
      <c r="U80" s="442"/>
      <c r="V80" s="427" t="e">
        <f>#REF!</f>
        <v>#REF!</v>
      </c>
      <c r="W80" s="329" t="e">
        <f>#REF!</f>
        <v>#REF!</v>
      </c>
      <c r="X80" s="329" t="e">
        <f>#REF!</f>
        <v>#REF!</v>
      </c>
      <c r="Y80" s="329" t="e">
        <f>#REF!</f>
        <v>#REF!</v>
      </c>
      <c r="Z80" s="329" t="e">
        <f>#REF!</f>
        <v>#REF!</v>
      </c>
      <c r="AA80" s="552"/>
    </row>
    <row r="81" spans="1:30" ht="18" customHeight="1" thickBot="1" x14ac:dyDescent="0.3">
      <c r="A81" s="1014" t="s">
        <v>395</v>
      </c>
      <c r="B81" s="1015"/>
      <c r="C81" s="99"/>
      <c r="D81" s="114">
        <v>5</v>
      </c>
      <c r="E81" s="113"/>
      <c r="F81" s="103"/>
      <c r="G81" s="435">
        <v>4</v>
      </c>
      <c r="H81" s="436">
        <f>G81*30</f>
        <v>120</v>
      </c>
      <c r="I81" s="579">
        <v>4</v>
      </c>
      <c r="J81" s="436" t="s">
        <v>167</v>
      </c>
      <c r="K81" s="582"/>
      <c r="L81" s="444"/>
      <c r="M81" s="445">
        <f>H81-I81</f>
        <v>116</v>
      </c>
      <c r="N81" s="443"/>
      <c r="O81" s="445"/>
      <c r="P81" s="443"/>
      <c r="Q81" s="445"/>
      <c r="R81" s="443" t="s">
        <v>167</v>
      </c>
      <c r="S81" s="445"/>
      <c r="T81" s="443"/>
      <c r="U81" s="445"/>
      <c r="AA81" s="211"/>
    </row>
    <row r="82" spans="1:30" ht="50.25" customHeight="1" thickBot="1" x14ac:dyDescent="0.3">
      <c r="A82" s="1014" t="s">
        <v>415</v>
      </c>
      <c r="B82" s="1018"/>
      <c r="C82" s="1019"/>
      <c r="D82" s="1020" t="s">
        <v>214</v>
      </c>
      <c r="E82" s="1021"/>
      <c r="F82" s="1022"/>
      <c r="G82" s="1023" t="s">
        <v>416</v>
      </c>
      <c r="H82" s="1005">
        <v>150</v>
      </c>
      <c r="I82" s="1024">
        <v>4</v>
      </c>
      <c r="J82" s="1025" t="s">
        <v>167</v>
      </c>
      <c r="K82" s="1026"/>
      <c r="L82" s="1027"/>
      <c r="M82" s="1028">
        <f>H82-I82</f>
        <v>146</v>
      </c>
      <c r="N82" s="1029"/>
      <c r="O82" s="1030"/>
      <c r="P82" s="1031"/>
      <c r="Q82" s="1032" t="s">
        <v>167</v>
      </c>
      <c r="R82" s="443"/>
      <c r="S82" s="551"/>
      <c r="T82" s="443"/>
      <c r="U82" s="551"/>
    </row>
    <row r="83" spans="1:30" ht="16.5" customHeight="1" thickBot="1" x14ac:dyDescent="0.3">
      <c r="A83" s="1033" t="s">
        <v>391</v>
      </c>
      <c r="B83" s="1034"/>
      <c r="C83" s="1034"/>
      <c r="D83" s="1034"/>
      <c r="E83" s="1034"/>
      <c r="F83" s="1034"/>
      <c r="G83" s="1035">
        <f>G79+G80+G81</f>
        <v>12</v>
      </c>
      <c r="H83" s="1036">
        <f>H79+H80+H81+H82</f>
        <v>510</v>
      </c>
      <c r="I83" s="1037">
        <f>J83+L83</f>
        <v>12</v>
      </c>
      <c r="J83" s="1036">
        <v>12</v>
      </c>
      <c r="K83" s="1036"/>
      <c r="L83" s="1038">
        <f>L79+L80+L81</f>
        <v>0</v>
      </c>
      <c r="M83" s="1039">
        <f>M79+M80+M81</f>
        <v>348</v>
      </c>
      <c r="N83" s="551"/>
      <c r="O83" s="1040"/>
      <c r="P83" s="1041">
        <v>4</v>
      </c>
      <c r="Q83" s="1042">
        <v>4</v>
      </c>
      <c r="R83" s="1042">
        <v>4</v>
      </c>
      <c r="S83" s="1042"/>
      <c r="T83" s="1042"/>
      <c r="U83" s="1042"/>
      <c r="AA83" s="552" t="s">
        <v>426</v>
      </c>
    </row>
    <row r="84" spans="1:30" ht="16.5" thickBot="1" x14ac:dyDescent="0.3">
      <c r="A84" s="1011" t="s">
        <v>149</v>
      </c>
      <c r="B84" s="1012"/>
      <c r="C84" s="1012"/>
      <c r="D84" s="1012"/>
      <c r="E84" s="1012"/>
      <c r="F84" s="1012"/>
      <c r="G84" s="1012"/>
      <c r="H84" s="1012"/>
      <c r="I84" s="1012"/>
      <c r="J84" s="1012"/>
      <c r="K84" s="1012"/>
      <c r="L84" s="1012"/>
      <c r="M84" s="1012"/>
      <c r="N84" s="1012"/>
      <c r="O84" s="1012"/>
      <c r="P84" s="1012"/>
      <c r="Q84" s="1012"/>
      <c r="R84" s="1012"/>
      <c r="S84" s="1012"/>
      <c r="T84" s="1012"/>
      <c r="U84" s="1013"/>
      <c r="AA84" s="211"/>
    </row>
    <row r="85" spans="1:30" ht="18" customHeight="1" thickBot="1" x14ac:dyDescent="0.3">
      <c r="A85" s="1014" t="s">
        <v>393</v>
      </c>
      <c r="B85" s="1043"/>
      <c r="C85" s="378"/>
      <c r="D85" s="99">
        <v>3</v>
      </c>
      <c r="E85" s="102"/>
      <c r="F85" s="103"/>
      <c r="G85" s="388">
        <v>4</v>
      </c>
      <c r="H85" s="358">
        <f>G85*30</f>
        <v>120</v>
      </c>
      <c r="I85" s="397">
        <v>8</v>
      </c>
      <c r="J85" s="360" t="s">
        <v>167</v>
      </c>
      <c r="K85" s="361"/>
      <c r="L85" s="362" t="s">
        <v>167</v>
      </c>
      <c r="M85" s="359">
        <f>H85-I85</f>
        <v>112</v>
      </c>
      <c r="N85" s="405"/>
      <c r="O85" s="416"/>
      <c r="P85" s="363">
        <v>8</v>
      </c>
      <c r="Q85" s="364"/>
      <c r="R85" s="405"/>
      <c r="S85" s="416"/>
      <c r="T85" s="363"/>
      <c r="U85" s="364"/>
      <c r="AA85" s="211"/>
      <c r="AD85" s="236" t="s">
        <v>67</v>
      </c>
    </row>
    <row r="86" spans="1:30" ht="18" customHeight="1" thickBot="1" x14ac:dyDescent="0.3">
      <c r="A86" s="1016" t="s">
        <v>394</v>
      </c>
      <c r="B86" s="1044"/>
      <c r="C86" s="333"/>
      <c r="D86" s="349">
        <v>4</v>
      </c>
      <c r="E86" s="348"/>
      <c r="F86" s="350"/>
      <c r="G86" s="389">
        <v>4</v>
      </c>
      <c r="H86" s="352">
        <f>G86*30</f>
        <v>120</v>
      </c>
      <c r="I86" s="398">
        <v>8</v>
      </c>
      <c r="J86" s="360" t="s">
        <v>167</v>
      </c>
      <c r="K86" s="353"/>
      <c r="L86" s="362" t="s">
        <v>167</v>
      </c>
      <c r="M86" s="365">
        <f>H86-I86</f>
        <v>112</v>
      </c>
      <c r="N86" s="406"/>
      <c r="O86" s="417"/>
      <c r="P86" s="366"/>
      <c r="Q86" s="367">
        <v>8</v>
      </c>
      <c r="R86" s="406"/>
      <c r="S86" s="417"/>
      <c r="T86" s="366"/>
      <c r="U86" s="367"/>
      <c r="AA86" s="211"/>
    </row>
    <row r="87" spans="1:30" ht="18" customHeight="1" thickBot="1" x14ac:dyDescent="0.3">
      <c r="A87" s="1045" t="s">
        <v>395</v>
      </c>
      <c r="B87" s="1046"/>
      <c r="C87" s="379"/>
      <c r="D87" s="368">
        <v>5</v>
      </c>
      <c r="E87" s="369"/>
      <c r="F87" s="386"/>
      <c r="G87" s="390">
        <v>4</v>
      </c>
      <c r="H87" s="370">
        <v>120</v>
      </c>
      <c r="I87" s="399">
        <v>8</v>
      </c>
      <c r="J87" s="360" t="s">
        <v>167</v>
      </c>
      <c r="K87" s="371"/>
      <c r="L87" s="362" t="s">
        <v>167</v>
      </c>
      <c r="M87" s="411">
        <f>H87-I87</f>
        <v>112</v>
      </c>
      <c r="N87" s="407"/>
      <c r="O87" s="418"/>
      <c r="P87" s="372"/>
      <c r="Q87" s="373"/>
      <c r="R87" s="407">
        <v>8</v>
      </c>
      <c r="S87" s="418"/>
      <c r="T87" s="372"/>
      <c r="U87" s="373"/>
      <c r="AA87" s="211"/>
    </row>
    <row r="88" spans="1:30" ht="18" customHeight="1" x14ac:dyDescent="0.25">
      <c r="A88" s="1047" t="s">
        <v>396</v>
      </c>
      <c r="B88" s="1048"/>
      <c r="C88" s="380"/>
      <c r="D88" s="331" t="s">
        <v>217</v>
      </c>
      <c r="E88" s="100"/>
      <c r="F88" s="101"/>
      <c r="G88" s="391">
        <v>4</v>
      </c>
      <c r="H88" s="335">
        <f>G88*30</f>
        <v>120</v>
      </c>
      <c r="I88" s="400">
        <v>8</v>
      </c>
      <c r="J88" s="556" t="s">
        <v>167</v>
      </c>
      <c r="K88" s="375"/>
      <c r="L88" s="558" t="s">
        <v>167</v>
      </c>
      <c r="M88" s="412">
        <f>H88-I88</f>
        <v>112</v>
      </c>
      <c r="N88" s="408"/>
      <c r="O88" s="419"/>
      <c r="P88" s="253"/>
      <c r="Q88" s="254"/>
      <c r="R88" s="408"/>
      <c r="S88" s="419">
        <v>8</v>
      </c>
      <c r="T88" s="253"/>
      <c r="U88" s="334"/>
      <c r="AA88" s="211"/>
    </row>
    <row r="89" spans="1:30" ht="18" customHeight="1" thickBot="1" x14ac:dyDescent="0.3">
      <c r="A89" s="1049" t="s">
        <v>397</v>
      </c>
      <c r="B89" s="1050"/>
      <c r="C89" s="381"/>
      <c r="D89" s="384" t="s">
        <v>217</v>
      </c>
      <c r="E89" s="387"/>
      <c r="F89" s="347"/>
      <c r="G89" s="392">
        <v>4</v>
      </c>
      <c r="H89" s="395">
        <f>G89*30</f>
        <v>120</v>
      </c>
      <c r="I89" s="401">
        <v>8</v>
      </c>
      <c r="J89" s="555" t="s">
        <v>167</v>
      </c>
      <c r="K89" s="376"/>
      <c r="L89" s="557" t="s">
        <v>167</v>
      </c>
      <c r="M89" s="413">
        <f>H89-I89</f>
        <v>112</v>
      </c>
      <c r="N89" s="409"/>
      <c r="O89" s="420"/>
      <c r="P89" s="423"/>
      <c r="Q89" s="152"/>
      <c r="R89" s="409"/>
      <c r="S89" s="420">
        <v>8</v>
      </c>
      <c r="T89" s="423"/>
      <c r="U89" s="355"/>
      <c r="AA89" s="211"/>
    </row>
    <row r="90" spans="1:30" ht="18" customHeight="1" x14ac:dyDescent="0.25">
      <c r="A90" s="1047" t="s">
        <v>398</v>
      </c>
      <c r="B90" s="1048"/>
      <c r="C90" s="380"/>
      <c r="D90" s="105">
        <v>7</v>
      </c>
      <c r="E90" s="100"/>
      <c r="F90" s="101"/>
      <c r="G90" s="391">
        <v>4</v>
      </c>
      <c r="H90" s="335">
        <f t="shared" ref="H90:H96" si="9">G90*30</f>
        <v>120</v>
      </c>
      <c r="I90" s="400">
        <v>8</v>
      </c>
      <c r="J90" s="559" t="s">
        <v>167</v>
      </c>
      <c r="K90" s="375"/>
      <c r="L90" s="561" t="s">
        <v>167</v>
      </c>
      <c r="M90" s="412">
        <f t="shared" ref="M90:M96" si="10">H90-I90</f>
        <v>112</v>
      </c>
      <c r="N90" s="408"/>
      <c r="O90" s="419"/>
      <c r="P90" s="253"/>
      <c r="Q90" s="254"/>
      <c r="R90" s="408"/>
      <c r="S90" s="419"/>
      <c r="T90" s="253">
        <v>8</v>
      </c>
      <c r="U90" s="101"/>
      <c r="AA90" s="211"/>
    </row>
    <row r="91" spans="1:30" ht="18" customHeight="1" x14ac:dyDescent="0.25">
      <c r="A91" s="1051" t="s">
        <v>399</v>
      </c>
      <c r="B91" s="1052"/>
      <c r="C91" s="382"/>
      <c r="D91" s="104">
        <v>7</v>
      </c>
      <c r="E91" s="95"/>
      <c r="F91" s="96"/>
      <c r="G91" s="393">
        <v>4</v>
      </c>
      <c r="H91" s="275">
        <f t="shared" si="9"/>
        <v>120</v>
      </c>
      <c r="I91" s="402">
        <v>8</v>
      </c>
      <c r="J91" s="560" t="s">
        <v>167</v>
      </c>
      <c r="K91" s="336"/>
      <c r="L91" s="562" t="s">
        <v>167</v>
      </c>
      <c r="M91" s="414">
        <f t="shared" si="10"/>
        <v>112</v>
      </c>
      <c r="N91" s="342"/>
      <c r="O91" s="421"/>
      <c r="P91" s="87"/>
      <c r="Q91" s="88"/>
      <c r="R91" s="342"/>
      <c r="S91" s="421"/>
      <c r="T91" s="87">
        <v>8</v>
      </c>
      <c r="U91" s="96"/>
      <c r="AA91" s="211"/>
    </row>
    <row r="92" spans="1:30" ht="18" customHeight="1" thickBot="1" x14ac:dyDescent="0.3">
      <c r="A92" s="1049" t="s">
        <v>400</v>
      </c>
      <c r="B92" s="1050"/>
      <c r="C92" s="381"/>
      <c r="D92" s="385">
        <v>7</v>
      </c>
      <c r="E92" s="387"/>
      <c r="F92" s="347"/>
      <c r="G92" s="392">
        <v>4</v>
      </c>
      <c r="H92" s="396">
        <f t="shared" si="9"/>
        <v>120</v>
      </c>
      <c r="I92" s="401">
        <v>8</v>
      </c>
      <c r="J92" s="555" t="s">
        <v>167</v>
      </c>
      <c r="K92" s="377"/>
      <c r="L92" s="557" t="s">
        <v>167</v>
      </c>
      <c r="M92" s="413">
        <f t="shared" si="10"/>
        <v>112</v>
      </c>
      <c r="N92" s="409"/>
      <c r="O92" s="420"/>
      <c r="P92" s="423"/>
      <c r="Q92" s="152"/>
      <c r="R92" s="409"/>
      <c r="S92" s="420"/>
      <c r="T92" s="423">
        <v>8</v>
      </c>
      <c r="U92" s="347"/>
      <c r="AA92" s="211"/>
    </row>
    <row r="93" spans="1:30" ht="18" customHeight="1" x14ac:dyDescent="0.25">
      <c r="A93" s="1047" t="s">
        <v>401</v>
      </c>
      <c r="B93" s="1048"/>
      <c r="C93" s="380"/>
      <c r="D93" s="105">
        <v>8</v>
      </c>
      <c r="E93" s="100"/>
      <c r="F93" s="101"/>
      <c r="G93" s="391">
        <v>4</v>
      </c>
      <c r="H93" s="335">
        <f t="shared" si="9"/>
        <v>120</v>
      </c>
      <c r="I93" s="400">
        <v>8</v>
      </c>
      <c r="J93" s="559" t="s">
        <v>167</v>
      </c>
      <c r="K93" s="374"/>
      <c r="L93" s="561" t="s">
        <v>167</v>
      </c>
      <c r="M93" s="412">
        <f t="shared" si="10"/>
        <v>112</v>
      </c>
      <c r="N93" s="408"/>
      <c r="O93" s="419"/>
      <c r="P93" s="253"/>
      <c r="Q93" s="254"/>
      <c r="R93" s="408"/>
      <c r="S93" s="419"/>
      <c r="T93" s="253"/>
      <c r="U93" s="254">
        <v>8</v>
      </c>
      <c r="AA93" s="211"/>
    </row>
    <row r="94" spans="1:30" ht="18" customHeight="1" x14ac:dyDescent="0.25">
      <c r="A94" s="1051" t="s">
        <v>402</v>
      </c>
      <c r="B94" s="1052"/>
      <c r="C94" s="382"/>
      <c r="D94" s="104">
        <v>8</v>
      </c>
      <c r="E94" s="95"/>
      <c r="F94" s="96"/>
      <c r="G94" s="393">
        <v>4</v>
      </c>
      <c r="H94" s="269">
        <f t="shared" si="9"/>
        <v>120</v>
      </c>
      <c r="I94" s="402">
        <v>8</v>
      </c>
      <c r="J94" s="560" t="s">
        <v>167</v>
      </c>
      <c r="K94" s="336"/>
      <c r="L94" s="562" t="s">
        <v>167</v>
      </c>
      <c r="M94" s="414">
        <f t="shared" si="10"/>
        <v>112</v>
      </c>
      <c r="N94" s="342"/>
      <c r="O94" s="421"/>
      <c r="P94" s="87"/>
      <c r="Q94" s="88"/>
      <c r="R94" s="342"/>
      <c r="S94" s="421"/>
      <c r="T94" s="87"/>
      <c r="U94" s="88">
        <v>8</v>
      </c>
      <c r="AA94" s="211"/>
    </row>
    <row r="95" spans="1:30" ht="18" customHeight="1" x14ac:dyDescent="0.25">
      <c r="A95" s="1051" t="s">
        <v>403</v>
      </c>
      <c r="B95" s="1052"/>
      <c r="C95" s="382"/>
      <c r="D95" s="104">
        <v>8</v>
      </c>
      <c r="E95" s="95"/>
      <c r="F95" s="96"/>
      <c r="G95" s="393">
        <v>4</v>
      </c>
      <c r="H95" s="269">
        <f t="shared" si="9"/>
        <v>120</v>
      </c>
      <c r="I95" s="402">
        <v>8</v>
      </c>
      <c r="J95" s="560" t="s">
        <v>167</v>
      </c>
      <c r="K95" s="337"/>
      <c r="L95" s="562" t="s">
        <v>167</v>
      </c>
      <c r="M95" s="414">
        <f t="shared" si="10"/>
        <v>112</v>
      </c>
      <c r="N95" s="342"/>
      <c r="O95" s="421"/>
      <c r="P95" s="87"/>
      <c r="Q95" s="88"/>
      <c r="R95" s="342"/>
      <c r="S95" s="421"/>
      <c r="T95" s="87"/>
      <c r="U95" s="88">
        <v>8</v>
      </c>
      <c r="AA95" s="211"/>
    </row>
    <row r="96" spans="1:30" ht="18" customHeight="1" thickBot="1" x14ac:dyDescent="0.3">
      <c r="A96" s="1053" t="s">
        <v>404</v>
      </c>
      <c r="B96" s="1054"/>
      <c r="C96" s="383"/>
      <c r="D96" s="332" t="s">
        <v>405</v>
      </c>
      <c r="E96" s="115"/>
      <c r="F96" s="116"/>
      <c r="G96" s="394">
        <v>4</v>
      </c>
      <c r="H96" s="298">
        <f t="shared" si="9"/>
        <v>120</v>
      </c>
      <c r="I96" s="403">
        <v>8</v>
      </c>
      <c r="J96" s="555" t="s">
        <v>167</v>
      </c>
      <c r="K96" s="356"/>
      <c r="L96" s="557" t="s">
        <v>167</v>
      </c>
      <c r="M96" s="415">
        <f t="shared" si="10"/>
        <v>112</v>
      </c>
      <c r="N96" s="410"/>
      <c r="O96" s="422"/>
      <c r="P96" s="299"/>
      <c r="Q96" s="357"/>
      <c r="R96" s="410"/>
      <c r="S96" s="422"/>
      <c r="T96" s="299"/>
      <c r="U96" s="357">
        <v>8</v>
      </c>
      <c r="AA96" s="211"/>
    </row>
    <row r="97" spans="1:27" ht="16.5" thickBot="1" x14ac:dyDescent="0.3">
      <c r="A97" s="1033" t="s">
        <v>152</v>
      </c>
      <c r="B97" s="1034"/>
      <c r="C97" s="1034"/>
      <c r="D97" s="1034"/>
      <c r="E97" s="1034"/>
      <c r="F97" s="1055"/>
      <c r="G97" s="1056">
        <f>SUM(G85:G96)</f>
        <v>48</v>
      </c>
      <c r="H97" s="1057">
        <f t="shared" ref="H97:W97" si="11">SUM(H85:H96)</f>
        <v>1440</v>
      </c>
      <c r="I97" s="1057">
        <f t="shared" si="11"/>
        <v>96</v>
      </c>
      <c r="J97" s="1057">
        <v>48</v>
      </c>
      <c r="K97" s="1057"/>
      <c r="L97" s="1057">
        <v>48</v>
      </c>
      <c r="M97" s="1057">
        <f t="shared" si="11"/>
        <v>1344</v>
      </c>
      <c r="N97" s="1057"/>
      <c r="O97" s="1057"/>
      <c r="P97" s="1057">
        <f t="shared" si="11"/>
        <v>8</v>
      </c>
      <c r="Q97" s="1057">
        <f t="shared" si="11"/>
        <v>8</v>
      </c>
      <c r="R97" s="1057">
        <f t="shared" si="11"/>
        <v>8</v>
      </c>
      <c r="S97" s="1057">
        <f t="shared" si="11"/>
        <v>16</v>
      </c>
      <c r="T97" s="1057">
        <f t="shared" si="11"/>
        <v>24</v>
      </c>
      <c r="U97" s="1057">
        <f t="shared" si="11"/>
        <v>32</v>
      </c>
      <c r="V97" s="428">
        <f t="shared" si="11"/>
        <v>0</v>
      </c>
      <c r="W97" s="354">
        <f t="shared" si="11"/>
        <v>0</v>
      </c>
      <c r="X97" s="354">
        <f>SUM(X85:X96)</f>
        <v>0</v>
      </c>
      <c r="Y97" s="338" t="e">
        <f>SUM(#REF!)</f>
        <v>#REF!</v>
      </c>
      <c r="Z97" s="338" t="e">
        <f>SUM(#REF!)</f>
        <v>#REF!</v>
      </c>
    </row>
    <row r="98" spans="1:27" ht="18" customHeight="1" thickBot="1" x14ac:dyDescent="0.3">
      <c r="A98" s="1058" t="s">
        <v>153</v>
      </c>
      <c r="B98" s="1059"/>
      <c r="C98" s="1059"/>
      <c r="D98" s="1059"/>
      <c r="E98" s="1059"/>
      <c r="F98" s="1060"/>
      <c r="G98" s="1056">
        <f>G83+G97</f>
        <v>60</v>
      </c>
      <c r="H98" s="1057">
        <f>H83+H97</f>
        <v>1950</v>
      </c>
      <c r="I98" s="1057">
        <f>I83+I97</f>
        <v>108</v>
      </c>
      <c r="J98" s="1057">
        <f>J83+J97</f>
        <v>60</v>
      </c>
      <c r="K98" s="1057"/>
      <c r="L98" s="1057">
        <f>L83+L97</f>
        <v>48</v>
      </c>
      <c r="M98" s="1057">
        <f>M83+M97</f>
        <v>1692</v>
      </c>
      <c r="N98" s="1057"/>
      <c r="O98" s="1057"/>
      <c r="P98" s="1057">
        <f t="shared" ref="P98:U98" si="12">P83+P97</f>
        <v>12</v>
      </c>
      <c r="Q98" s="1057">
        <f t="shared" si="12"/>
        <v>12</v>
      </c>
      <c r="R98" s="1057">
        <f t="shared" si="12"/>
        <v>12</v>
      </c>
      <c r="S98" s="1057">
        <f t="shared" si="12"/>
        <v>16</v>
      </c>
      <c r="T98" s="1057">
        <f t="shared" si="12"/>
        <v>24</v>
      </c>
      <c r="U98" s="1057">
        <f t="shared" si="12"/>
        <v>32</v>
      </c>
      <c r="V98" s="429"/>
      <c r="W98" s="338"/>
      <c r="X98" s="338"/>
      <c r="Y98" s="338"/>
      <c r="Z98" s="338"/>
    </row>
    <row r="99" spans="1:27" s="198" customFormat="1" ht="16.5" thickBot="1" x14ac:dyDescent="0.3">
      <c r="A99" s="1061" t="s">
        <v>154</v>
      </c>
      <c r="B99" s="1061"/>
      <c r="C99" s="1061"/>
      <c r="D99" s="1061"/>
      <c r="E99" s="1061"/>
      <c r="F99" s="1061"/>
      <c r="G99" s="1062">
        <f t="shared" ref="G99:U99" si="13">G76+G98</f>
        <v>240</v>
      </c>
      <c r="H99" s="343">
        <f t="shared" si="13"/>
        <v>7200</v>
      </c>
      <c r="I99" s="343">
        <f t="shared" si="13"/>
        <v>408</v>
      </c>
      <c r="J99" s="343">
        <f t="shared" si="13"/>
        <v>258</v>
      </c>
      <c r="K99" s="343">
        <f t="shared" si="13"/>
        <v>8</v>
      </c>
      <c r="L99" s="343">
        <f t="shared" si="13"/>
        <v>142</v>
      </c>
      <c r="M99" s="343">
        <f t="shared" si="13"/>
        <v>6642</v>
      </c>
      <c r="N99" s="343">
        <f t="shared" si="13"/>
        <v>72</v>
      </c>
      <c r="O99" s="343">
        <f t="shared" si="13"/>
        <v>52</v>
      </c>
      <c r="P99" s="343">
        <f>P76+P98</f>
        <v>54</v>
      </c>
      <c r="Q99" s="343">
        <f t="shared" si="13"/>
        <v>44</v>
      </c>
      <c r="R99" s="343">
        <f t="shared" si="13"/>
        <v>50</v>
      </c>
      <c r="S99" s="343">
        <f t="shared" si="13"/>
        <v>48</v>
      </c>
      <c r="T99" s="343">
        <f t="shared" si="13"/>
        <v>48</v>
      </c>
      <c r="U99" s="343">
        <f t="shared" si="13"/>
        <v>40</v>
      </c>
      <c r="V99" s="430" t="e">
        <f>#REF!+#REF!</f>
        <v>#REF!</v>
      </c>
      <c r="W99" s="339" t="e">
        <f>#REF!+#REF!</f>
        <v>#REF!</v>
      </c>
      <c r="X99" s="339" t="e">
        <f>#REF!+#REF!</f>
        <v>#REF!</v>
      </c>
      <c r="Y99" s="339" t="e">
        <f>#REF!+#REF!</f>
        <v>#REF!</v>
      </c>
      <c r="Z99" s="339" t="e">
        <f>#REF!+#REF!</f>
        <v>#REF!</v>
      </c>
      <c r="AA99" s="340">
        <f>N99+O99+P99+Q99+R99+S99+T99+U99</f>
        <v>408</v>
      </c>
    </row>
    <row r="100" spans="1:27" s="198" customFormat="1" ht="16.5" thickBot="1" x14ac:dyDescent="0.3">
      <c r="A100" s="1063" t="s">
        <v>155</v>
      </c>
      <c r="B100" s="1063"/>
      <c r="C100" s="1063"/>
      <c r="D100" s="1063"/>
      <c r="E100" s="1063"/>
      <c r="F100" s="1063"/>
      <c r="G100" s="1063"/>
      <c r="H100" s="1063"/>
      <c r="I100" s="1063"/>
      <c r="J100" s="1063"/>
      <c r="K100" s="1063"/>
      <c r="L100" s="1063"/>
      <c r="M100" s="1063"/>
      <c r="N100" s="980">
        <v>3</v>
      </c>
      <c r="O100" s="1064">
        <v>3</v>
      </c>
      <c r="P100" s="1064">
        <v>3</v>
      </c>
      <c r="Q100" s="1064">
        <v>3</v>
      </c>
      <c r="R100" s="1064">
        <v>3</v>
      </c>
      <c r="S100" s="1064">
        <v>3</v>
      </c>
      <c r="T100" s="1064">
        <v>3</v>
      </c>
      <c r="U100" s="1064">
        <v>1</v>
      </c>
    </row>
    <row r="101" spans="1:27" s="198" customFormat="1" ht="16.5" thickBot="1" x14ac:dyDescent="0.3">
      <c r="A101" s="1063" t="s">
        <v>156</v>
      </c>
      <c r="B101" s="1063"/>
      <c r="C101" s="1063"/>
      <c r="D101" s="1063"/>
      <c r="E101" s="1063"/>
      <c r="F101" s="1063"/>
      <c r="G101" s="1063"/>
      <c r="H101" s="1063"/>
      <c r="I101" s="1063"/>
      <c r="J101" s="1063"/>
      <c r="K101" s="1063"/>
      <c r="L101" s="1063"/>
      <c r="M101" s="1063"/>
      <c r="N101" s="1065">
        <v>5</v>
      </c>
      <c r="O101" s="70">
        <v>4</v>
      </c>
      <c r="P101" s="70">
        <v>4</v>
      </c>
      <c r="Q101" s="70">
        <v>5</v>
      </c>
      <c r="R101" s="70">
        <v>4</v>
      </c>
      <c r="S101" s="70">
        <v>5</v>
      </c>
      <c r="T101" s="70">
        <v>5</v>
      </c>
      <c r="U101" s="70">
        <v>6</v>
      </c>
    </row>
    <row r="102" spans="1:27" s="198" customFormat="1" ht="16.5" thickBot="1" x14ac:dyDescent="0.3">
      <c r="A102" s="1063" t="s">
        <v>157</v>
      </c>
      <c r="B102" s="1063"/>
      <c r="C102" s="1063"/>
      <c r="D102" s="1063"/>
      <c r="E102" s="1063"/>
      <c r="F102" s="1063"/>
      <c r="G102" s="1063"/>
      <c r="H102" s="1063"/>
      <c r="I102" s="1063"/>
      <c r="J102" s="1063"/>
      <c r="K102" s="1063"/>
      <c r="L102" s="1063"/>
      <c r="M102" s="1063"/>
      <c r="N102" s="1066"/>
      <c r="O102" s="1067"/>
      <c r="P102" s="1068"/>
      <c r="Q102" s="1068"/>
      <c r="R102" s="1068"/>
      <c r="S102" s="1068"/>
      <c r="T102" s="1068"/>
      <c r="U102" s="1068"/>
    </row>
    <row r="103" spans="1:27" s="198" customFormat="1" ht="16.5" thickBot="1" x14ac:dyDescent="0.3">
      <c r="A103" s="1069" t="s">
        <v>158</v>
      </c>
      <c r="B103" s="1069"/>
      <c r="C103" s="1069"/>
      <c r="D103" s="1069"/>
      <c r="E103" s="1069"/>
      <c r="F103" s="1069"/>
      <c r="G103" s="1069"/>
      <c r="H103" s="1069"/>
      <c r="I103" s="1069"/>
      <c r="J103" s="1069"/>
      <c r="K103" s="1069"/>
      <c r="L103" s="1069"/>
      <c r="M103" s="1069"/>
      <c r="N103" s="1070"/>
      <c r="O103" s="1067"/>
      <c r="P103" s="1071"/>
      <c r="Q103" s="1072"/>
      <c r="R103" s="1072">
        <v>1</v>
      </c>
      <c r="S103" s="1072"/>
      <c r="T103" s="1072">
        <v>1</v>
      </c>
      <c r="U103" s="1072">
        <v>1</v>
      </c>
    </row>
    <row r="104" spans="1:27" s="198" customFormat="1" ht="16.5" thickBot="1" x14ac:dyDescent="0.3">
      <c r="A104" s="1073" t="s">
        <v>159</v>
      </c>
      <c r="B104" s="1074"/>
      <c r="C104" s="1074"/>
      <c r="D104" s="1074"/>
      <c r="E104" s="1074"/>
      <c r="F104" s="1074"/>
      <c r="G104" s="1074"/>
      <c r="H104" s="1074"/>
      <c r="I104" s="1074"/>
      <c r="J104" s="1074"/>
      <c r="K104" s="1074"/>
      <c r="L104" s="1074"/>
      <c r="M104" s="1075"/>
      <c r="N104" s="1076" t="s">
        <v>160</v>
      </c>
      <c r="O104" s="1077"/>
      <c r="P104" s="1078">
        <f>G76/G99*100</f>
        <v>75</v>
      </c>
      <c r="Q104" s="1079"/>
      <c r="R104" s="1078" t="s">
        <v>32</v>
      </c>
      <c r="S104" s="1079"/>
      <c r="T104" s="1078">
        <f>G98/G99*100</f>
        <v>25</v>
      </c>
      <c r="U104" s="1079"/>
      <c r="V104" s="341">
        <f>SUM(N104:U104)</f>
        <v>100</v>
      </c>
    </row>
    <row r="105" spans="1:27" s="198" customFormat="1" x14ac:dyDescent="0.25">
      <c r="A105" s="1080"/>
      <c r="B105" s="1081"/>
      <c r="C105" s="1081"/>
      <c r="D105" s="1081"/>
      <c r="E105" s="1081"/>
      <c r="F105" s="1081"/>
      <c r="G105" s="1081"/>
      <c r="H105" s="1081"/>
      <c r="I105" s="1081"/>
      <c r="J105" s="1081"/>
      <c r="K105" s="1081"/>
      <c r="L105" s="1081"/>
      <c r="M105" s="1081"/>
      <c r="N105" s="1082"/>
      <c r="O105" s="1082"/>
      <c r="P105" s="1083"/>
      <c r="Q105" s="1083"/>
      <c r="R105" s="1084"/>
      <c r="S105" s="1084"/>
      <c r="T105" s="1084"/>
      <c r="U105" s="1085"/>
      <c r="V105" s="341"/>
    </row>
    <row r="106" spans="1:27" s="198" customFormat="1" x14ac:dyDescent="0.25">
      <c r="A106" s="575"/>
      <c r="B106" s="563"/>
      <c r="C106" s="564"/>
      <c r="D106" s="563"/>
      <c r="E106" s="563"/>
      <c r="F106" s="563"/>
      <c r="G106" s="563"/>
      <c r="H106" s="563"/>
      <c r="I106" s="563"/>
      <c r="J106" s="563"/>
      <c r="K106" s="563"/>
      <c r="L106" s="563"/>
      <c r="M106" s="563"/>
      <c r="N106" s="563"/>
      <c r="O106" s="563"/>
      <c r="P106" s="563"/>
      <c r="Q106" s="563"/>
      <c r="R106" s="563"/>
      <c r="S106" s="563"/>
      <c r="T106" s="563"/>
      <c r="U106" s="565"/>
    </row>
    <row r="107" spans="1:27" s="198" customFormat="1" x14ac:dyDescent="0.25">
      <c r="A107" s="575"/>
      <c r="B107" s="574" t="s">
        <v>241</v>
      </c>
      <c r="C107" s="106"/>
      <c r="D107" s="897"/>
      <c r="E107" s="897"/>
      <c r="F107" s="898"/>
      <c r="G107" s="898"/>
      <c r="H107" s="106"/>
      <c r="I107" s="895" t="s">
        <v>242</v>
      </c>
      <c r="J107" s="896"/>
      <c r="K107" s="896"/>
      <c r="L107" s="568"/>
      <c r="M107" s="568"/>
      <c r="N107" s="568"/>
      <c r="O107" s="568"/>
      <c r="P107" s="568"/>
      <c r="Q107" s="568"/>
      <c r="R107" s="568"/>
      <c r="S107" s="568"/>
      <c r="T107" s="568"/>
      <c r="U107" s="568"/>
      <c r="V107" s="433"/>
      <c r="W107" s="433"/>
      <c r="X107" s="434"/>
    </row>
    <row r="108" spans="1:27" s="198" customFormat="1" x14ac:dyDescent="0.25">
      <c r="A108" s="575"/>
      <c r="B108" s="576"/>
      <c r="C108" s="567"/>
      <c r="D108" s="618"/>
      <c r="E108" s="618"/>
      <c r="F108" s="586"/>
      <c r="G108" s="586"/>
      <c r="H108" s="566"/>
      <c r="I108" s="566"/>
      <c r="J108" s="585"/>
      <c r="K108" s="585"/>
      <c r="L108" s="568"/>
      <c r="M108" s="568"/>
      <c r="N108" s="568"/>
      <c r="O108" s="568"/>
      <c r="P108" s="568"/>
      <c r="Q108" s="568"/>
      <c r="R108" s="568"/>
      <c r="S108" s="568"/>
      <c r="T108" s="568"/>
      <c r="U108" s="568"/>
      <c r="V108" s="433"/>
      <c r="W108" s="433"/>
      <c r="X108" s="619"/>
    </row>
    <row r="109" spans="1:27" s="198" customFormat="1" x14ac:dyDescent="0.25">
      <c r="A109" s="575"/>
      <c r="B109" s="576"/>
      <c r="C109" s="567"/>
      <c r="D109" s="618"/>
      <c r="E109" s="618"/>
      <c r="F109" s="586"/>
      <c r="G109" s="586"/>
      <c r="H109" s="566"/>
      <c r="I109" s="566"/>
      <c r="J109" s="585"/>
      <c r="K109" s="585"/>
      <c r="L109" s="568"/>
      <c r="M109" s="568"/>
      <c r="N109" s="568"/>
      <c r="O109" s="568"/>
      <c r="P109" s="568"/>
      <c r="Q109" s="568"/>
      <c r="R109" s="568"/>
      <c r="S109" s="568"/>
      <c r="T109" s="568"/>
      <c r="U109" s="568"/>
      <c r="V109" s="433"/>
      <c r="W109" s="433"/>
      <c r="X109" s="619"/>
    </row>
    <row r="110" spans="1:27" s="198" customFormat="1" x14ac:dyDescent="0.25">
      <c r="A110" s="575"/>
      <c r="B110" s="566"/>
      <c r="C110" s="567"/>
      <c r="D110" s="566"/>
      <c r="E110" s="566"/>
      <c r="F110" s="585"/>
      <c r="G110" s="585"/>
      <c r="H110" s="566"/>
      <c r="I110" s="566"/>
      <c r="J110" s="585"/>
      <c r="K110" s="585"/>
      <c r="L110" s="563"/>
      <c r="M110" s="563"/>
      <c r="N110" s="563"/>
      <c r="O110" s="563"/>
      <c r="P110" s="563"/>
      <c r="Q110" s="563"/>
      <c r="R110" s="563"/>
      <c r="S110" s="563"/>
      <c r="T110" s="563"/>
      <c r="U110" s="565"/>
    </row>
    <row r="111" spans="1:27" s="198" customFormat="1" x14ac:dyDescent="0.25">
      <c r="A111" s="575"/>
      <c r="B111" s="568"/>
      <c r="C111" s="1086"/>
      <c r="D111" s="568"/>
      <c r="E111" s="568"/>
      <c r="F111" s="568"/>
      <c r="G111" s="568"/>
      <c r="H111" s="568"/>
      <c r="I111" s="568"/>
      <c r="J111" s="568"/>
      <c r="K111" s="568"/>
      <c r="L111" s="563"/>
      <c r="M111" s="563"/>
      <c r="N111" s="563"/>
      <c r="O111" s="563"/>
      <c r="P111" s="563"/>
      <c r="Q111" s="563"/>
      <c r="R111" s="563"/>
      <c r="S111" s="563"/>
      <c r="T111" s="563"/>
      <c r="U111" s="565"/>
    </row>
    <row r="112" spans="1:27" s="198" customFormat="1" x14ac:dyDescent="0.25">
      <c r="A112" s="575"/>
      <c r="B112" s="566" t="s">
        <v>417</v>
      </c>
      <c r="C112" s="567"/>
      <c r="D112" s="897"/>
      <c r="E112" s="897"/>
      <c r="F112" s="898"/>
      <c r="G112" s="898"/>
      <c r="H112" s="566"/>
      <c r="I112" s="893" t="s">
        <v>392</v>
      </c>
      <c r="J112" s="894"/>
      <c r="K112" s="894"/>
      <c r="L112" s="563"/>
      <c r="M112" s="563"/>
      <c r="N112" s="563"/>
      <c r="O112" s="563"/>
      <c r="P112" s="563"/>
      <c r="Q112" s="563"/>
      <c r="R112" s="563"/>
      <c r="S112" s="563"/>
      <c r="T112" s="563"/>
      <c r="U112" s="565"/>
    </row>
    <row r="113" spans="1:24" s="198" customFormat="1" x14ac:dyDescent="0.25">
      <c r="A113" s="575"/>
      <c r="B113" s="566"/>
      <c r="C113" s="567"/>
      <c r="D113" s="618"/>
      <c r="E113" s="618"/>
      <c r="F113" s="586"/>
      <c r="G113" s="586"/>
      <c r="H113" s="566"/>
      <c r="I113" s="566"/>
      <c r="J113" s="585"/>
      <c r="K113" s="585"/>
      <c r="L113" s="563"/>
      <c r="M113" s="563"/>
      <c r="N113" s="563"/>
      <c r="O113" s="563"/>
      <c r="P113" s="563"/>
      <c r="Q113" s="563"/>
      <c r="R113" s="563"/>
      <c r="S113" s="563"/>
      <c r="T113" s="563"/>
      <c r="U113" s="565"/>
    </row>
    <row r="114" spans="1:24" s="198" customFormat="1" x14ac:dyDescent="0.25">
      <c r="A114" s="575"/>
      <c r="B114" s="566"/>
      <c r="C114" s="567"/>
      <c r="D114" s="618"/>
      <c r="E114" s="618"/>
      <c r="F114" s="586"/>
      <c r="G114" s="586"/>
      <c r="H114" s="566"/>
      <c r="I114" s="566"/>
      <c r="J114" s="585"/>
      <c r="K114" s="585"/>
      <c r="L114" s="563"/>
      <c r="M114" s="563"/>
      <c r="N114" s="563"/>
      <c r="O114" s="563"/>
      <c r="P114" s="563"/>
      <c r="Q114" s="563"/>
      <c r="R114" s="563"/>
      <c r="S114" s="563"/>
      <c r="T114" s="563"/>
      <c r="U114" s="565"/>
    </row>
    <row r="115" spans="1:24" s="198" customFormat="1" x14ac:dyDescent="0.25">
      <c r="A115" s="575"/>
      <c r="B115" s="566"/>
      <c r="C115" s="567"/>
      <c r="D115" s="566"/>
      <c r="E115" s="566"/>
      <c r="F115" s="585"/>
      <c r="G115" s="585"/>
      <c r="H115" s="566"/>
      <c r="I115" s="566"/>
      <c r="J115" s="585"/>
      <c r="K115" s="585"/>
      <c r="L115" s="563"/>
      <c r="M115" s="563"/>
      <c r="N115" s="563"/>
      <c r="O115" s="563"/>
      <c r="P115" s="563"/>
      <c r="Q115" s="563"/>
      <c r="R115" s="563"/>
      <c r="S115" s="563"/>
      <c r="T115" s="563"/>
      <c r="U115" s="565"/>
    </row>
    <row r="116" spans="1:24" s="198" customFormat="1" x14ac:dyDescent="0.25">
      <c r="A116" s="575"/>
      <c r="B116" s="566"/>
      <c r="C116" s="567"/>
      <c r="D116" s="566"/>
      <c r="E116" s="566"/>
      <c r="F116" s="585"/>
      <c r="G116" s="585"/>
      <c r="H116" s="566"/>
      <c r="I116" s="566"/>
      <c r="J116" s="585"/>
      <c r="K116" s="585"/>
      <c r="L116" s="563"/>
      <c r="M116" s="563"/>
      <c r="N116" s="563"/>
      <c r="O116" s="563"/>
      <c r="P116" s="563"/>
      <c r="Q116" s="563"/>
      <c r="R116" s="563"/>
      <c r="S116" s="563"/>
      <c r="T116" s="563"/>
      <c r="U116" s="565"/>
    </row>
    <row r="117" spans="1:24" s="198" customFormat="1" x14ac:dyDescent="0.25">
      <c r="A117" s="575"/>
      <c r="B117" s="566" t="s">
        <v>418</v>
      </c>
      <c r="C117" s="567"/>
      <c r="D117" s="897"/>
      <c r="E117" s="897"/>
      <c r="F117" s="898"/>
      <c r="G117" s="898"/>
      <c r="H117" s="566"/>
      <c r="I117" s="893" t="s">
        <v>240</v>
      </c>
      <c r="J117" s="894"/>
      <c r="K117" s="894"/>
      <c r="L117" s="563"/>
      <c r="M117" s="563"/>
      <c r="N117" s="563"/>
      <c r="O117" s="563"/>
      <c r="P117" s="563"/>
      <c r="Q117" s="563"/>
      <c r="R117" s="563"/>
      <c r="S117" s="563"/>
      <c r="T117" s="563"/>
      <c r="U117" s="565"/>
    </row>
    <row r="118" spans="1:24" s="198" customFormat="1" x14ac:dyDescent="0.25">
      <c r="A118" s="575"/>
      <c r="B118" s="566"/>
      <c r="C118" s="567"/>
      <c r="D118" s="618"/>
      <c r="E118" s="618"/>
      <c r="F118" s="586"/>
      <c r="G118" s="586"/>
      <c r="H118" s="566"/>
      <c r="I118" s="566"/>
      <c r="J118" s="585"/>
      <c r="K118" s="585"/>
      <c r="L118" s="563"/>
      <c r="M118" s="563"/>
      <c r="N118" s="563"/>
      <c r="O118" s="563"/>
      <c r="P118" s="563"/>
      <c r="Q118" s="563"/>
      <c r="R118" s="563"/>
      <c r="S118" s="563"/>
      <c r="T118" s="563"/>
      <c r="U118" s="565"/>
    </row>
    <row r="119" spans="1:24" s="198" customFormat="1" x14ac:dyDescent="0.25">
      <c r="A119" s="575"/>
      <c r="B119" s="566"/>
      <c r="C119" s="567"/>
      <c r="D119" s="618"/>
      <c r="E119" s="618"/>
      <c r="F119" s="586"/>
      <c r="G119" s="586"/>
      <c r="H119" s="566"/>
      <c r="I119" s="566"/>
      <c r="J119" s="585"/>
      <c r="K119" s="585"/>
      <c r="L119" s="563"/>
      <c r="M119" s="563"/>
      <c r="N119" s="563"/>
      <c r="O119" s="563"/>
      <c r="P119" s="563"/>
      <c r="Q119" s="563"/>
      <c r="R119" s="563"/>
      <c r="S119" s="563"/>
      <c r="T119" s="563"/>
      <c r="U119" s="565"/>
    </row>
    <row r="120" spans="1:24" s="198" customFormat="1" x14ac:dyDescent="0.25">
      <c r="A120" s="967"/>
      <c r="B120" s="1087"/>
      <c r="C120" s="1088" t="s">
        <v>67</v>
      </c>
      <c r="D120" s="1088"/>
      <c r="E120" s="1088"/>
      <c r="F120" s="1088"/>
      <c r="G120" s="1088"/>
      <c r="H120" s="1088"/>
      <c r="I120" s="1088"/>
      <c r="J120" s="1088"/>
      <c r="K120" s="1088"/>
      <c r="L120" s="569"/>
      <c r="M120" s="569"/>
      <c r="N120" s="563"/>
      <c r="O120" s="563"/>
      <c r="P120" s="563"/>
      <c r="Q120" s="563"/>
      <c r="R120" s="563"/>
      <c r="S120" s="563"/>
      <c r="T120" s="563"/>
      <c r="U120" s="565"/>
    </row>
    <row r="121" spans="1:24" x14ac:dyDescent="0.25">
      <c r="A121" s="1089"/>
      <c r="B121" s="570"/>
      <c r="C121" s="571"/>
      <c r="D121" s="572"/>
      <c r="E121" s="572"/>
      <c r="F121" s="571"/>
      <c r="G121" s="571"/>
      <c r="H121" s="571"/>
      <c r="I121" s="570"/>
      <c r="J121" s="570"/>
      <c r="K121" s="570"/>
      <c r="L121" s="570"/>
      <c r="M121" s="570"/>
      <c r="N121" s="570"/>
      <c r="O121" s="570"/>
      <c r="P121" s="570"/>
      <c r="Q121" s="570"/>
      <c r="R121" s="570"/>
      <c r="S121" s="570"/>
      <c r="T121" s="570"/>
      <c r="U121" s="573"/>
    </row>
    <row r="122" spans="1:24" x14ac:dyDescent="0.25">
      <c r="A122" s="431"/>
      <c r="L122" s="65"/>
      <c r="M122" s="64"/>
      <c r="N122" s="64"/>
      <c r="O122" s="64"/>
      <c r="P122" s="64"/>
      <c r="Q122" s="64"/>
      <c r="R122" s="64"/>
      <c r="S122" s="64"/>
      <c r="T122" s="64"/>
      <c r="U122" s="432"/>
      <c r="V122" s="64"/>
      <c r="W122" s="64"/>
      <c r="X122" s="64"/>
    </row>
    <row r="123" spans="1:24" x14ac:dyDescent="0.25">
      <c r="A123" s="1090"/>
      <c r="B123" s="570"/>
      <c r="C123" s="571"/>
      <c r="D123" s="572"/>
      <c r="E123" s="572"/>
      <c r="F123" s="571"/>
      <c r="G123" s="571"/>
      <c r="H123" s="571"/>
      <c r="I123" s="570"/>
      <c r="J123" s="570"/>
      <c r="K123" s="570"/>
      <c r="L123" s="570"/>
      <c r="M123" s="570"/>
      <c r="N123" s="570"/>
      <c r="O123" s="570"/>
      <c r="P123" s="570"/>
      <c r="Q123" s="570"/>
      <c r="R123" s="570"/>
      <c r="S123" s="570"/>
      <c r="T123" s="570"/>
      <c r="U123" s="573"/>
    </row>
    <row r="124" spans="1:24" x14ac:dyDescent="0.25">
      <c r="A124" s="1090"/>
      <c r="B124" s="570"/>
      <c r="C124" s="571"/>
      <c r="D124" s="572"/>
      <c r="E124" s="572"/>
      <c r="F124" s="571"/>
      <c r="G124" s="571"/>
      <c r="H124" s="571"/>
      <c r="I124" s="570"/>
      <c r="J124" s="570"/>
      <c r="K124" s="570"/>
      <c r="L124" s="570"/>
      <c r="M124" s="570"/>
      <c r="N124" s="570"/>
      <c r="O124" s="570"/>
      <c r="P124" s="570"/>
      <c r="Q124" s="570"/>
      <c r="R124" s="570"/>
      <c r="S124" s="570"/>
      <c r="T124" s="570"/>
      <c r="U124" s="573"/>
    </row>
  </sheetData>
  <mergeCells count="74">
    <mergeCell ref="A89:B89"/>
    <mergeCell ref="A91:B91"/>
    <mergeCell ref="A92:B92"/>
    <mergeCell ref="A93:B93"/>
    <mergeCell ref="D117:G117"/>
    <mergeCell ref="I117:K117"/>
    <mergeCell ref="D112:G112"/>
    <mergeCell ref="I112:K112"/>
    <mergeCell ref="P104:Q104"/>
    <mergeCell ref="D107:G107"/>
    <mergeCell ref="I107:K107"/>
    <mergeCell ref="C120:K120"/>
    <mergeCell ref="A94:B94"/>
    <mergeCell ref="A95:B95"/>
    <mergeCell ref="R104:S104"/>
    <mergeCell ref="T104:U104"/>
    <mergeCell ref="A102:M102"/>
    <mergeCell ref="A103:M103"/>
    <mergeCell ref="A104:M104"/>
    <mergeCell ref="N104:O104"/>
    <mergeCell ref="A86:B86"/>
    <mergeCell ref="A87:B87"/>
    <mergeCell ref="A88:B88"/>
    <mergeCell ref="A99:F99"/>
    <mergeCell ref="A100:M100"/>
    <mergeCell ref="A101:M101"/>
    <mergeCell ref="A90:B90"/>
    <mergeCell ref="A96:B96"/>
    <mergeCell ref="A97:F97"/>
    <mergeCell ref="A98:F98"/>
    <mergeCell ref="A80:B80"/>
    <mergeCell ref="A81:B81"/>
    <mergeCell ref="A83:F83"/>
    <mergeCell ref="A84:U84"/>
    <mergeCell ref="A82:B82"/>
    <mergeCell ref="A85:B85"/>
    <mergeCell ref="A73:U73"/>
    <mergeCell ref="A75:F75"/>
    <mergeCell ref="A76:F76"/>
    <mergeCell ref="A77:U77"/>
    <mergeCell ref="A78:U78"/>
    <mergeCell ref="A79:B79"/>
    <mergeCell ref="A38:U38"/>
    <mergeCell ref="A68:F68"/>
    <mergeCell ref="A37:U37"/>
    <mergeCell ref="A36:F36"/>
    <mergeCell ref="A69:U69"/>
    <mergeCell ref="A72:F72"/>
    <mergeCell ref="M3:M7"/>
    <mergeCell ref="E4:E7"/>
    <mergeCell ref="F4:F7"/>
    <mergeCell ref="I4:I7"/>
    <mergeCell ref="E3:F3"/>
    <mergeCell ref="J4:J7"/>
    <mergeCell ref="A9:U9"/>
    <mergeCell ref="A10:U10"/>
    <mergeCell ref="P4:Q4"/>
    <mergeCell ref="R4:S4"/>
    <mergeCell ref="T4:U4"/>
    <mergeCell ref="N6:U6"/>
    <mergeCell ref="K4:K7"/>
    <mergeCell ref="L4:L7"/>
    <mergeCell ref="H3:H7"/>
    <mergeCell ref="I3:L3"/>
    <mergeCell ref="A1:U1"/>
    <mergeCell ref="A2:A7"/>
    <mergeCell ref="B2:B7"/>
    <mergeCell ref="C2:F2"/>
    <mergeCell ref="G2:G7"/>
    <mergeCell ref="H2:M2"/>
    <mergeCell ref="N2:U3"/>
    <mergeCell ref="N4:O4"/>
    <mergeCell ref="C3:C7"/>
    <mergeCell ref="D3:D7"/>
  </mergeCells>
  <phoneticPr fontId="37" type="noConversion"/>
  <pageMargins left="0.75" right="0.75" top="1" bottom="1" header="0.5" footer="0.5"/>
  <pageSetup paperSize="9" scale="68" orientation="landscape" r:id="rId1"/>
  <headerFooter alignWithMargins="0"/>
  <rowBreaks count="3" manualBreakCount="3">
    <brk id="37" max="25" man="1"/>
    <brk id="68" max="25" man="1"/>
    <brk id="92" max="25" man="1"/>
  </rowBreaks>
  <colBreaks count="1" manualBreakCount="1">
    <brk id="21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0"/>
  <sheetViews>
    <sheetView view="pageBreakPreview" topLeftCell="A146" zoomScale="75" workbookViewId="0">
      <selection activeCell="M207" sqref="M207"/>
    </sheetView>
  </sheetViews>
  <sheetFormatPr defaultRowHeight="15" x14ac:dyDescent="0.25"/>
  <cols>
    <col min="1" max="1" width="7.42578125" customWidth="1"/>
    <col min="2" max="2" width="3.42578125" customWidth="1"/>
    <col min="3" max="3" width="4.28515625" customWidth="1"/>
    <col min="4" max="4" width="47.28515625" customWidth="1"/>
    <col min="5" max="5" width="9.28515625" bestFit="1" customWidth="1"/>
    <col min="6" max="6" width="9.5703125" bestFit="1" customWidth="1"/>
    <col min="7" max="13" width="9.28515625" bestFit="1" customWidth="1"/>
    <col min="16" max="16" width="9.28515625" customWidth="1"/>
  </cols>
  <sheetData>
    <row r="1" spans="1:19" ht="15" customHeight="1" x14ac:dyDescent="0.25">
      <c r="A1" s="2"/>
      <c r="B1" s="1"/>
      <c r="C1" s="1"/>
      <c r="D1" s="914" t="s">
        <v>261</v>
      </c>
      <c r="E1" s="914"/>
      <c r="F1" s="914"/>
      <c r="G1" s="914"/>
      <c r="H1" s="914"/>
      <c r="I1" s="914"/>
      <c r="J1" s="914"/>
      <c r="K1" s="914"/>
      <c r="L1" s="914"/>
      <c r="M1" s="914"/>
      <c r="N1" s="914"/>
    </row>
    <row r="2" spans="1:19" ht="15" customHeight="1" x14ac:dyDescent="0.25">
      <c r="A2" s="2"/>
      <c r="B2" s="1"/>
      <c r="C2" s="1"/>
      <c r="D2" s="3" t="s">
        <v>408</v>
      </c>
      <c r="E2" s="68"/>
      <c r="F2" s="68"/>
      <c r="G2" s="68"/>
      <c r="H2" s="68"/>
      <c r="I2" s="68"/>
      <c r="J2" s="68"/>
      <c r="K2" s="68"/>
      <c r="L2" s="68"/>
      <c r="M2" s="68"/>
      <c r="N2" s="68"/>
    </row>
    <row r="3" spans="1:19" ht="15" customHeight="1" thickBot="1" x14ac:dyDescent="0.3">
      <c r="A3" s="2"/>
      <c r="B3" s="1"/>
      <c r="C3" s="67"/>
      <c r="D3" s="163" t="s">
        <v>0</v>
      </c>
      <c r="E3" s="68"/>
      <c r="F3" s="68"/>
      <c r="G3" s="68"/>
      <c r="H3" s="68"/>
      <c r="I3" s="68"/>
      <c r="J3" s="68"/>
      <c r="K3" s="68"/>
      <c r="L3" s="68"/>
      <c r="M3" s="68"/>
      <c r="N3" s="68"/>
    </row>
    <row r="4" spans="1:19" ht="15" customHeight="1" x14ac:dyDescent="0.25">
      <c r="A4" s="2"/>
      <c r="B4" s="1"/>
      <c r="C4" s="67"/>
      <c r="D4" s="901" t="s">
        <v>1</v>
      </c>
      <c r="E4" s="903" t="s">
        <v>2</v>
      </c>
      <c r="F4" s="908" t="s">
        <v>3</v>
      </c>
      <c r="G4" s="908"/>
      <c r="H4" s="908"/>
      <c r="I4" s="908"/>
      <c r="J4" s="908"/>
      <c r="K4" s="909"/>
      <c r="L4" s="903" t="s">
        <v>193</v>
      </c>
      <c r="M4" s="903" t="s">
        <v>194</v>
      </c>
      <c r="N4" s="912" t="s">
        <v>4</v>
      </c>
    </row>
    <row r="5" spans="1:19" ht="15" customHeight="1" x14ac:dyDescent="0.25">
      <c r="A5" s="2"/>
      <c r="B5" s="1"/>
      <c r="C5" s="67"/>
      <c r="D5" s="902"/>
      <c r="E5" s="904"/>
      <c r="F5" s="904" t="s">
        <v>5</v>
      </c>
      <c r="G5" s="910" t="s">
        <v>6</v>
      </c>
      <c r="H5" s="910"/>
      <c r="I5" s="910"/>
      <c r="J5" s="910"/>
      <c r="K5" s="904" t="s">
        <v>7</v>
      </c>
      <c r="L5" s="904"/>
      <c r="M5" s="904"/>
      <c r="N5" s="913"/>
    </row>
    <row r="6" spans="1:19" ht="15" customHeight="1" x14ac:dyDescent="0.25">
      <c r="A6" s="2"/>
      <c r="B6" s="1"/>
      <c r="C6" s="67"/>
      <c r="D6" s="902"/>
      <c r="E6" s="904"/>
      <c r="F6" s="907"/>
      <c r="G6" s="904" t="s">
        <v>8</v>
      </c>
      <c r="H6" s="906" t="s">
        <v>9</v>
      </c>
      <c r="I6" s="907"/>
      <c r="J6" s="907"/>
      <c r="K6" s="907"/>
      <c r="L6" s="904"/>
      <c r="M6" s="904"/>
      <c r="N6" s="913"/>
    </row>
    <row r="7" spans="1:19" ht="15" customHeight="1" x14ac:dyDescent="0.25">
      <c r="A7" s="2"/>
      <c r="B7" s="1"/>
      <c r="C7" s="67"/>
      <c r="D7" s="902"/>
      <c r="E7" s="904"/>
      <c r="F7" s="907"/>
      <c r="G7" s="911"/>
      <c r="H7" s="904" t="s">
        <v>10</v>
      </c>
      <c r="I7" s="904" t="s">
        <v>11</v>
      </c>
      <c r="J7" s="904" t="s">
        <v>12</v>
      </c>
      <c r="K7" s="907"/>
      <c r="L7" s="904"/>
      <c r="M7" s="904"/>
      <c r="N7" s="913"/>
    </row>
    <row r="8" spans="1:19" ht="15" customHeight="1" x14ac:dyDescent="0.25">
      <c r="A8" s="2"/>
      <c r="B8" s="1"/>
      <c r="C8" s="67"/>
      <c r="D8" s="902"/>
      <c r="E8" s="904"/>
      <c r="F8" s="907"/>
      <c r="G8" s="911"/>
      <c r="H8" s="904"/>
      <c r="I8" s="904"/>
      <c r="J8" s="904"/>
      <c r="K8" s="907"/>
      <c r="L8" s="904"/>
      <c r="M8" s="904"/>
      <c r="N8" s="913"/>
    </row>
    <row r="9" spans="1:19" ht="15" customHeight="1" x14ac:dyDescent="0.25">
      <c r="A9" s="2"/>
      <c r="B9" s="1"/>
      <c r="C9" s="67"/>
      <c r="D9" s="902"/>
      <c r="E9" s="904"/>
      <c r="F9" s="907"/>
      <c r="G9" s="911"/>
      <c r="H9" s="904"/>
      <c r="I9" s="904"/>
      <c r="J9" s="904"/>
      <c r="K9" s="907"/>
      <c r="L9" s="904"/>
      <c r="M9" s="904"/>
      <c r="N9" s="913"/>
    </row>
    <row r="10" spans="1:19" ht="15" customHeight="1" x14ac:dyDescent="0.25">
      <c r="A10" s="2"/>
      <c r="B10" s="1"/>
      <c r="C10" s="67"/>
      <c r="D10" s="902"/>
      <c r="E10" s="904"/>
      <c r="F10" s="907"/>
      <c r="G10" s="911"/>
      <c r="H10" s="904"/>
      <c r="I10" s="904"/>
      <c r="J10" s="904"/>
      <c r="K10" s="907"/>
      <c r="L10" s="904"/>
      <c r="M10" s="904"/>
      <c r="N10" s="913"/>
      <c r="P10" s="459" t="s">
        <v>409</v>
      </c>
      <c r="Q10" s="459" t="s">
        <v>410</v>
      </c>
      <c r="R10" t="s">
        <v>411</v>
      </c>
    </row>
    <row r="11" spans="1:19" ht="15" customHeight="1" x14ac:dyDescent="0.25">
      <c r="A11" s="153" t="s">
        <v>249</v>
      </c>
      <c r="B11" s="154">
        <v>1</v>
      </c>
      <c r="C11" s="164" t="s">
        <v>257</v>
      </c>
      <c r="D11" s="155" t="s">
        <v>407</v>
      </c>
      <c r="E11" s="156">
        <v>2</v>
      </c>
      <c r="F11" s="108">
        <f t="shared" ref="F11:F18" si="0">E11*30</f>
        <v>60</v>
      </c>
      <c r="G11" s="108">
        <f t="shared" ref="G11:G18" si="1">H11+I11+J11</f>
        <v>4</v>
      </c>
      <c r="H11" s="159"/>
      <c r="I11" s="159"/>
      <c r="J11" s="159">
        <v>4</v>
      </c>
      <c r="K11" s="108">
        <f>F11-G11</f>
        <v>56</v>
      </c>
      <c r="L11" s="109">
        <f>H11+J11+I11</f>
        <v>4</v>
      </c>
      <c r="M11" s="109"/>
      <c r="N11" s="166">
        <f t="shared" ref="N11:N18" si="2">G11/F11*100</f>
        <v>6.666666666666667</v>
      </c>
      <c r="O11" s="460" t="s">
        <v>419</v>
      </c>
      <c r="P11" s="461"/>
      <c r="Q11" s="461" t="s">
        <v>167</v>
      </c>
      <c r="R11" s="461" t="s">
        <v>167</v>
      </c>
      <c r="S11" s="462"/>
    </row>
    <row r="12" spans="1:19" ht="15" customHeight="1" x14ac:dyDescent="0.25">
      <c r="A12" s="153" t="s">
        <v>250</v>
      </c>
      <c r="B12" s="154">
        <v>2</v>
      </c>
      <c r="C12" s="164" t="s">
        <v>257</v>
      </c>
      <c r="D12" s="165" t="s">
        <v>14</v>
      </c>
      <c r="E12" s="157">
        <v>5</v>
      </c>
      <c r="F12" s="108">
        <f t="shared" si="0"/>
        <v>150</v>
      </c>
      <c r="G12" s="108">
        <f t="shared" si="1"/>
        <v>8</v>
      </c>
      <c r="H12" s="159">
        <v>8</v>
      </c>
      <c r="I12" s="159"/>
      <c r="J12" s="159"/>
      <c r="K12" s="108">
        <f t="shared" ref="K12:K18" si="3">F12-G12</f>
        <v>142</v>
      </c>
      <c r="L12" s="109">
        <f t="shared" ref="L12:L18" si="4">H12+J12+I12</f>
        <v>8</v>
      </c>
      <c r="M12" s="109"/>
      <c r="N12" s="166">
        <f t="shared" si="2"/>
        <v>5.3333333333333339</v>
      </c>
      <c r="O12" s="460" t="s">
        <v>420</v>
      </c>
      <c r="P12" s="461" t="s">
        <v>168</v>
      </c>
      <c r="Q12" s="461"/>
      <c r="R12" s="461" t="s">
        <v>168</v>
      </c>
      <c r="S12" s="462"/>
    </row>
    <row r="13" spans="1:19" ht="15" customHeight="1" x14ac:dyDescent="0.25">
      <c r="A13" s="153" t="s">
        <v>251</v>
      </c>
      <c r="B13" s="154">
        <v>3</v>
      </c>
      <c r="C13" s="164" t="s">
        <v>257</v>
      </c>
      <c r="D13" s="165" t="s">
        <v>15</v>
      </c>
      <c r="E13" s="157">
        <v>6</v>
      </c>
      <c r="F13" s="108">
        <f t="shared" si="0"/>
        <v>180</v>
      </c>
      <c r="G13" s="108">
        <f t="shared" si="1"/>
        <v>20</v>
      </c>
      <c r="H13" s="159">
        <v>12</v>
      </c>
      <c r="I13" s="159"/>
      <c r="J13" s="159">
        <v>8</v>
      </c>
      <c r="K13" s="108">
        <f t="shared" si="3"/>
        <v>160</v>
      </c>
      <c r="L13" s="109">
        <v>16</v>
      </c>
      <c r="M13" s="109">
        <v>4</v>
      </c>
      <c r="N13" s="166">
        <f t="shared" si="2"/>
        <v>11.111111111111111</v>
      </c>
      <c r="O13" s="460" t="s">
        <v>420</v>
      </c>
      <c r="P13" s="461" t="s">
        <v>169</v>
      </c>
      <c r="Q13" s="461" t="s">
        <v>170</v>
      </c>
      <c r="R13" s="461" t="s">
        <v>171</v>
      </c>
      <c r="S13" s="462"/>
    </row>
    <row r="14" spans="1:19" ht="15" customHeight="1" x14ac:dyDescent="0.25">
      <c r="A14" s="153" t="s">
        <v>252</v>
      </c>
      <c r="B14" s="154">
        <v>4</v>
      </c>
      <c r="C14" s="164" t="s">
        <v>257</v>
      </c>
      <c r="D14" s="165" t="s">
        <v>200</v>
      </c>
      <c r="E14" s="157">
        <v>5</v>
      </c>
      <c r="F14" s="108">
        <f t="shared" si="0"/>
        <v>150</v>
      </c>
      <c r="G14" s="108">
        <f t="shared" si="1"/>
        <v>12</v>
      </c>
      <c r="H14" s="159">
        <v>8</v>
      </c>
      <c r="I14" s="159"/>
      <c r="J14" s="159">
        <v>4</v>
      </c>
      <c r="K14" s="108">
        <f t="shared" si="3"/>
        <v>138</v>
      </c>
      <c r="L14" s="109">
        <v>8</v>
      </c>
      <c r="M14" s="109">
        <v>4</v>
      </c>
      <c r="N14" s="166">
        <f t="shared" si="2"/>
        <v>8</v>
      </c>
      <c r="O14" s="460" t="s">
        <v>420</v>
      </c>
      <c r="P14" s="461" t="s">
        <v>168</v>
      </c>
      <c r="Q14" s="461" t="s">
        <v>172</v>
      </c>
      <c r="R14" s="461" t="s">
        <v>173</v>
      </c>
      <c r="S14" s="462"/>
    </row>
    <row r="15" spans="1:19" ht="15" customHeight="1" x14ac:dyDescent="0.25">
      <c r="A15" s="153" t="s">
        <v>253</v>
      </c>
      <c r="B15" s="154">
        <v>5</v>
      </c>
      <c r="C15" s="164" t="s">
        <v>257</v>
      </c>
      <c r="D15" s="165" t="s">
        <v>227</v>
      </c>
      <c r="E15" s="157">
        <v>4</v>
      </c>
      <c r="F15" s="108">
        <f t="shared" si="0"/>
        <v>120</v>
      </c>
      <c r="G15" s="108">
        <f>H15+I15+J15</f>
        <v>4</v>
      </c>
      <c r="H15" s="108">
        <v>4</v>
      </c>
      <c r="I15" s="108"/>
      <c r="J15" s="108"/>
      <c r="K15" s="108">
        <f>F15-G15</f>
        <v>116</v>
      </c>
      <c r="L15" s="109">
        <f t="shared" si="4"/>
        <v>4</v>
      </c>
      <c r="M15" s="109"/>
      <c r="N15" s="166">
        <f>G15/F15*100</f>
        <v>3.3333333333333335</v>
      </c>
      <c r="O15" s="460" t="s">
        <v>419</v>
      </c>
      <c r="P15" s="461" t="s">
        <v>167</v>
      </c>
      <c r="Q15" s="461"/>
      <c r="R15" s="461" t="s">
        <v>167</v>
      </c>
      <c r="S15" s="462"/>
    </row>
    <row r="16" spans="1:19" ht="15" customHeight="1" x14ac:dyDescent="0.25">
      <c r="A16" s="153" t="s">
        <v>254</v>
      </c>
      <c r="B16" s="154">
        <v>6</v>
      </c>
      <c r="C16" s="164" t="s">
        <v>257</v>
      </c>
      <c r="D16" s="165" t="s">
        <v>201</v>
      </c>
      <c r="E16" s="157">
        <v>3</v>
      </c>
      <c r="F16" s="108">
        <f t="shared" si="0"/>
        <v>90</v>
      </c>
      <c r="G16" s="108">
        <f>H16+I16+J16</f>
        <v>16</v>
      </c>
      <c r="H16" s="159">
        <v>8</v>
      </c>
      <c r="I16" s="159">
        <v>8</v>
      </c>
      <c r="J16" s="159"/>
      <c r="K16" s="108">
        <f>F16-G16</f>
        <v>74</v>
      </c>
      <c r="L16" s="109">
        <v>12</v>
      </c>
      <c r="M16" s="109">
        <v>4</v>
      </c>
      <c r="N16" s="166">
        <f>G16/F16*100</f>
        <v>17.777777777777779</v>
      </c>
      <c r="O16" s="460" t="s">
        <v>419</v>
      </c>
      <c r="P16" s="461" t="s">
        <v>168</v>
      </c>
      <c r="Q16" s="461" t="s">
        <v>170</v>
      </c>
      <c r="R16" s="461" t="s">
        <v>174</v>
      </c>
      <c r="S16" s="462"/>
    </row>
    <row r="17" spans="1:19" ht="15" customHeight="1" x14ac:dyDescent="0.25">
      <c r="A17" s="153" t="s">
        <v>255</v>
      </c>
      <c r="B17" s="154">
        <v>7</v>
      </c>
      <c r="C17" s="164" t="s">
        <v>257</v>
      </c>
      <c r="D17" s="165" t="s">
        <v>258</v>
      </c>
      <c r="E17" s="157">
        <v>3</v>
      </c>
      <c r="F17" s="108">
        <f t="shared" si="0"/>
        <v>90</v>
      </c>
      <c r="G17" s="108">
        <f>H17+I17+J17</f>
        <v>4</v>
      </c>
      <c r="H17" s="108">
        <v>4</v>
      </c>
      <c r="I17" s="108"/>
      <c r="J17" s="108"/>
      <c r="K17" s="108">
        <f>F17-G17</f>
        <v>86</v>
      </c>
      <c r="L17" s="109">
        <f t="shared" si="4"/>
        <v>4</v>
      </c>
      <c r="M17" s="108"/>
      <c r="N17" s="166">
        <f>G17/F17*100</f>
        <v>4.4444444444444446</v>
      </c>
      <c r="O17" s="460" t="s">
        <v>419</v>
      </c>
      <c r="P17" s="461" t="s">
        <v>167</v>
      </c>
      <c r="Q17" s="461"/>
      <c r="R17" s="461" t="s">
        <v>167</v>
      </c>
      <c r="S17" s="462"/>
    </row>
    <row r="18" spans="1:19" ht="15" customHeight="1" x14ac:dyDescent="0.25">
      <c r="A18" s="153" t="s">
        <v>256</v>
      </c>
      <c r="B18" s="154">
        <v>8</v>
      </c>
      <c r="C18" s="164" t="s">
        <v>257</v>
      </c>
      <c r="D18" s="167" t="s">
        <v>259</v>
      </c>
      <c r="E18" s="157">
        <v>4</v>
      </c>
      <c r="F18" s="108">
        <f t="shared" si="0"/>
        <v>120</v>
      </c>
      <c r="G18" s="108">
        <f t="shared" si="1"/>
        <v>4</v>
      </c>
      <c r="H18" s="159">
        <v>4</v>
      </c>
      <c r="I18" s="159"/>
      <c r="J18" s="159"/>
      <c r="K18" s="108">
        <f t="shared" si="3"/>
        <v>116</v>
      </c>
      <c r="L18" s="109">
        <f t="shared" si="4"/>
        <v>4</v>
      </c>
      <c r="M18" s="108"/>
      <c r="N18" s="166">
        <f t="shared" si="2"/>
        <v>3.3333333333333335</v>
      </c>
      <c r="O18" s="460" t="s">
        <v>419</v>
      </c>
      <c r="P18" s="461" t="s">
        <v>167</v>
      </c>
      <c r="Q18" s="461"/>
      <c r="R18" s="461" t="s">
        <v>167</v>
      </c>
      <c r="S18" s="462"/>
    </row>
    <row r="19" spans="1:19" ht="15" customHeight="1" thickBot="1" x14ac:dyDescent="0.3">
      <c r="A19" s="2"/>
      <c r="B19" s="1"/>
      <c r="C19" s="67"/>
      <c r="D19" s="168" t="s">
        <v>16</v>
      </c>
      <c r="E19" s="169">
        <f t="shared" ref="E19:M19" si="5">SUM(E11:E18)</f>
        <v>32</v>
      </c>
      <c r="F19" s="170">
        <f t="shared" si="5"/>
        <v>960</v>
      </c>
      <c r="G19" s="170">
        <f t="shared" si="5"/>
        <v>72</v>
      </c>
      <c r="H19" s="170">
        <f t="shared" si="5"/>
        <v>48</v>
      </c>
      <c r="I19" s="170">
        <f t="shared" si="5"/>
        <v>8</v>
      </c>
      <c r="J19" s="170">
        <f t="shared" si="5"/>
        <v>16</v>
      </c>
      <c r="K19" s="170">
        <f t="shared" si="5"/>
        <v>888</v>
      </c>
      <c r="L19" s="170">
        <f t="shared" si="5"/>
        <v>60</v>
      </c>
      <c r="M19" s="170">
        <f t="shared" si="5"/>
        <v>12</v>
      </c>
      <c r="N19" s="171"/>
    </row>
    <row r="20" spans="1:19" ht="15" customHeight="1" x14ac:dyDescent="0.25">
      <c r="A20" s="2"/>
      <c r="B20" s="1"/>
      <c r="C20" s="67"/>
      <c r="D20" s="6" t="s">
        <v>17</v>
      </c>
      <c r="E20" s="5">
        <f>30-E19</f>
        <v>-2</v>
      </c>
      <c r="F20" s="5"/>
      <c r="G20" s="5"/>
      <c r="H20" s="5"/>
      <c r="I20" s="5"/>
      <c r="J20" s="5"/>
      <c r="K20" s="5"/>
      <c r="L20" s="5"/>
      <c r="M20" s="5"/>
      <c r="N20" s="158" t="s">
        <v>260</v>
      </c>
    </row>
    <row r="21" spans="1:19" ht="15" customHeight="1" x14ac:dyDescent="0.25">
      <c r="A21" s="2"/>
      <c r="B21" s="1"/>
      <c r="C21" s="67"/>
      <c r="D21" s="3"/>
      <c r="E21" s="68"/>
      <c r="F21" s="68"/>
      <c r="G21" s="68"/>
      <c r="H21" s="68"/>
      <c r="I21" s="68"/>
      <c r="J21" s="68"/>
      <c r="K21" s="68"/>
      <c r="L21" s="68"/>
      <c r="M21" s="68"/>
      <c r="N21" s="68"/>
    </row>
    <row r="22" spans="1:19" ht="15" customHeight="1" thickBot="1" x14ac:dyDescent="0.3">
      <c r="A22" s="2"/>
      <c r="B22" s="1"/>
      <c r="C22" s="67"/>
      <c r="D22" s="163" t="s">
        <v>18</v>
      </c>
      <c r="E22" s="68"/>
      <c r="F22" s="68"/>
      <c r="G22" s="68"/>
      <c r="H22" s="68"/>
      <c r="I22" s="68"/>
      <c r="J22" s="68"/>
      <c r="K22" s="68"/>
      <c r="L22" s="68"/>
      <c r="M22" s="68"/>
      <c r="N22" s="68"/>
    </row>
    <row r="23" spans="1:19" ht="15" customHeight="1" x14ac:dyDescent="0.25">
      <c r="A23" s="2"/>
      <c r="B23" s="1"/>
      <c r="C23" s="67"/>
      <c r="D23" s="901" t="s">
        <v>1</v>
      </c>
      <c r="E23" s="903" t="s">
        <v>2</v>
      </c>
      <c r="F23" s="908" t="s">
        <v>3</v>
      </c>
      <c r="G23" s="908"/>
      <c r="H23" s="908"/>
      <c r="I23" s="908"/>
      <c r="J23" s="908"/>
      <c r="K23" s="909"/>
      <c r="L23" s="903" t="s">
        <v>193</v>
      </c>
      <c r="M23" s="903" t="s">
        <v>194</v>
      </c>
      <c r="N23" s="912" t="s">
        <v>4</v>
      </c>
    </row>
    <row r="24" spans="1:19" ht="15" customHeight="1" x14ac:dyDescent="0.25">
      <c r="A24" s="2"/>
      <c r="B24" s="1"/>
      <c r="C24" s="67"/>
      <c r="D24" s="902"/>
      <c r="E24" s="904"/>
      <c r="F24" s="904" t="s">
        <v>5</v>
      </c>
      <c r="G24" s="910" t="s">
        <v>6</v>
      </c>
      <c r="H24" s="910"/>
      <c r="I24" s="910"/>
      <c r="J24" s="910"/>
      <c r="K24" s="904" t="s">
        <v>19</v>
      </c>
      <c r="L24" s="904"/>
      <c r="M24" s="904"/>
      <c r="N24" s="913"/>
    </row>
    <row r="25" spans="1:19" ht="15" customHeight="1" x14ac:dyDescent="0.25">
      <c r="A25" s="2"/>
      <c r="B25" s="1"/>
      <c r="C25" s="67"/>
      <c r="D25" s="902"/>
      <c r="E25" s="904"/>
      <c r="F25" s="907"/>
      <c r="G25" s="904" t="s">
        <v>8</v>
      </c>
      <c r="H25" s="906" t="s">
        <v>9</v>
      </c>
      <c r="I25" s="907"/>
      <c r="J25" s="907"/>
      <c r="K25" s="907"/>
      <c r="L25" s="904"/>
      <c r="M25" s="904"/>
      <c r="N25" s="913"/>
    </row>
    <row r="26" spans="1:19" ht="15" customHeight="1" x14ac:dyDescent="0.25">
      <c r="A26" s="2"/>
      <c r="B26" s="1"/>
      <c r="C26" s="67"/>
      <c r="D26" s="902"/>
      <c r="E26" s="904"/>
      <c r="F26" s="907"/>
      <c r="G26" s="911"/>
      <c r="H26" s="904" t="s">
        <v>10</v>
      </c>
      <c r="I26" s="904" t="s">
        <v>11</v>
      </c>
      <c r="J26" s="904" t="s">
        <v>12</v>
      </c>
      <c r="K26" s="907"/>
      <c r="L26" s="904"/>
      <c r="M26" s="904"/>
      <c r="N26" s="913"/>
    </row>
    <row r="27" spans="1:19" ht="15" customHeight="1" x14ac:dyDescent="0.25">
      <c r="A27" s="2"/>
      <c r="B27" s="1"/>
      <c r="C27" s="67"/>
      <c r="D27" s="902"/>
      <c r="E27" s="904"/>
      <c r="F27" s="907"/>
      <c r="G27" s="911"/>
      <c r="H27" s="904"/>
      <c r="I27" s="904"/>
      <c r="J27" s="904"/>
      <c r="K27" s="907"/>
      <c r="L27" s="904"/>
      <c r="M27" s="904"/>
      <c r="N27" s="913"/>
    </row>
    <row r="28" spans="1:19" ht="15" customHeight="1" x14ac:dyDescent="0.25">
      <c r="A28" s="2"/>
      <c r="B28" s="1"/>
      <c r="C28" s="67"/>
      <c r="D28" s="902"/>
      <c r="E28" s="904"/>
      <c r="F28" s="907"/>
      <c r="G28" s="911"/>
      <c r="H28" s="904"/>
      <c r="I28" s="904"/>
      <c r="J28" s="904"/>
      <c r="K28" s="907"/>
      <c r="L28" s="904"/>
      <c r="M28" s="904"/>
      <c r="N28" s="913"/>
    </row>
    <row r="29" spans="1:19" ht="15" customHeight="1" x14ac:dyDescent="0.25">
      <c r="A29" s="2"/>
      <c r="B29" s="1"/>
      <c r="C29" s="67"/>
      <c r="D29" s="902"/>
      <c r="E29" s="904"/>
      <c r="F29" s="907"/>
      <c r="G29" s="911"/>
      <c r="H29" s="904"/>
      <c r="I29" s="904"/>
      <c r="J29" s="904"/>
      <c r="K29" s="907"/>
      <c r="L29" s="904"/>
      <c r="M29" s="904"/>
      <c r="N29" s="913"/>
      <c r="P29" s="459" t="s">
        <v>409</v>
      </c>
      <c r="Q29" s="459" t="s">
        <v>410</v>
      </c>
      <c r="R29" t="s">
        <v>411</v>
      </c>
    </row>
    <row r="30" spans="1:19" ht="15" customHeight="1" x14ac:dyDescent="0.25">
      <c r="A30" s="153" t="s">
        <v>249</v>
      </c>
      <c r="B30" s="154">
        <v>1</v>
      </c>
      <c r="C30" s="164" t="s">
        <v>257</v>
      </c>
      <c r="D30" s="167" t="s">
        <v>407</v>
      </c>
      <c r="E30" s="107">
        <v>2</v>
      </c>
      <c r="F30" s="108">
        <f t="shared" ref="F30:F35" si="6">E30*30</f>
        <v>60</v>
      </c>
      <c r="G30" s="108">
        <f t="shared" ref="G30:G37" si="7">H30+I30+J30</f>
        <v>4</v>
      </c>
      <c r="H30" s="159"/>
      <c r="I30" s="159"/>
      <c r="J30" s="159">
        <v>4</v>
      </c>
      <c r="K30" s="108">
        <f t="shared" ref="K30:K37" si="8">F30-G30</f>
        <v>56</v>
      </c>
      <c r="L30" s="109">
        <f t="shared" ref="L30:L37" si="9">H30+J30+I30</f>
        <v>4</v>
      </c>
      <c r="M30" s="109"/>
      <c r="N30" s="166">
        <f t="shared" ref="N30:N37" si="10">G30/F30*100</f>
        <v>6.666666666666667</v>
      </c>
      <c r="O30" t="s">
        <v>419</v>
      </c>
      <c r="P30" s="461"/>
      <c r="Q30" s="461" t="s">
        <v>167</v>
      </c>
      <c r="R30" s="461" t="s">
        <v>167</v>
      </c>
    </row>
    <row r="31" spans="1:19" ht="15" customHeight="1" x14ac:dyDescent="0.25">
      <c r="A31" s="153" t="s">
        <v>262</v>
      </c>
      <c r="B31" s="154">
        <v>2</v>
      </c>
      <c r="C31" s="164" t="s">
        <v>257</v>
      </c>
      <c r="D31" s="165" t="s">
        <v>187</v>
      </c>
      <c r="E31" s="109">
        <v>6</v>
      </c>
      <c r="F31" s="108">
        <f t="shared" si="6"/>
        <v>180</v>
      </c>
      <c r="G31" s="108">
        <f t="shared" si="7"/>
        <v>4</v>
      </c>
      <c r="H31" s="108">
        <v>4</v>
      </c>
      <c r="I31" s="108"/>
      <c r="J31" s="108"/>
      <c r="K31" s="108">
        <f t="shared" si="8"/>
        <v>176</v>
      </c>
      <c r="L31" s="109">
        <f t="shared" si="9"/>
        <v>4</v>
      </c>
      <c r="M31" s="109"/>
      <c r="N31" s="166">
        <f t="shared" si="10"/>
        <v>2.2222222222222223</v>
      </c>
      <c r="O31" t="s">
        <v>419</v>
      </c>
      <c r="P31" s="461" t="s">
        <v>167</v>
      </c>
      <c r="Q31" s="461"/>
      <c r="R31" s="461" t="s">
        <v>167</v>
      </c>
    </row>
    <row r="32" spans="1:19" ht="15" customHeight="1" x14ac:dyDescent="0.25">
      <c r="A32" s="153" t="s">
        <v>263</v>
      </c>
      <c r="B32" s="154">
        <v>3</v>
      </c>
      <c r="C32" s="164" t="s">
        <v>257</v>
      </c>
      <c r="D32" s="165" t="s">
        <v>268</v>
      </c>
      <c r="E32" s="109">
        <v>4</v>
      </c>
      <c r="F32" s="108">
        <f t="shared" si="6"/>
        <v>120</v>
      </c>
      <c r="G32" s="108">
        <f t="shared" si="7"/>
        <v>8</v>
      </c>
      <c r="H32" s="108">
        <v>4</v>
      </c>
      <c r="I32" s="108"/>
      <c r="J32" s="108">
        <v>4</v>
      </c>
      <c r="K32" s="108">
        <f t="shared" si="8"/>
        <v>112</v>
      </c>
      <c r="L32" s="109">
        <f t="shared" si="9"/>
        <v>8</v>
      </c>
      <c r="M32" s="109"/>
      <c r="N32" s="166">
        <f t="shared" si="10"/>
        <v>6.666666666666667</v>
      </c>
      <c r="O32" t="s">
        <v>420</v>
      </c>
      <c r="P32" s="461" t="s">
        <v>167</v>
      </c>
      <c r="Q32" s="461" t="s">
        <v>167</v>
      </c>
      <c r="R32" s="461" t="s">
        <v>168</v>
      </c>
    </row>
    <row r="33" spans="1:18" ht="15" customHeight="1" x14ac:dyDescent="0.25">
      <c r="A33" s="153" t="s">
        <v>264</v>
      </c>
      <c r="B33" s="154">
        <v>4</v>
      </c>
      <c r="C33" s="164" t="s">
        <v>257</v>
      </c>
      <c r="D33" s="446" t="s">
        <v>124</v>
      </c>
      <c r="E33" s="109">
        <v>6</v>
      </c>
      <c r="F33" s="108">
        <f t="shared" si="6"/>
        <v>180</v>
      </c>
      <c r="G33" s="108">
        <f t="shared" si="7"/>
        <v>20</v>
      </c>
      <c r="H33" s="159">
        <v>12</v>
      </c>
      <c r="I33" s="159"/>
      <c r="J33" s="159">
        <v>8</v>
      </c>
      <c r="K33" s="108">
        <f t="shared" si="8"/>
        <v>160</v>
      </c>
      <c r="L33" s="109">
        <v>12</v>
      </c>
      <c r="M33" s="109">
        <v>8</v>
      </c>
      <c r="N33" s="166">
        <f t="shared" si="10"/>
        <v>11.111111111111111</v>
      </c>
      <c r="O33" s="583" t="s">
        <v>420</v>
      </c>
      <c r="P33" s="461" t="s">
        <v>173</v>
      </c>
      <c r="Q33" s="461" t="s">
        <v>170</v>
      </c>
      <c r="R33" s="461" t="s">
        <v>175</v>
      </c>
    </row>
    <row r="34" spans="1:18" ht="15" customHeight="1" x14ac:dyDescent="0.25">
      <c r="A34" s="153" t="s">
        <v>265</v>
      </c>
      <c r="B34" s="154">
        <v>5</v>
      </c>
      <c r="C34" s="164" t="s">
        <v>257</v>
      </c>
      <c r="D34" s="165" t="s">
        <v>117</v>
      </c>
      <c r="E34" s="109">
        <v>3</v>
      </c>
      <c r="F34" s="108">
        <f t="shared" si="6"/>
        <v>90</v>
      </c>
      <c r="G34" s="108">
        <f t="shared" si="7"/>
        <v>4</v>
      </c>
      <c r="H34" s="159">
        <v>4</v>
      </c>
      <c r="I34" s="159"/>
      <c r="J34" s="159"/>
      <c r="K34" s="108">
        <f t="shared" si="8"/>
        <v>86</v>
      </c>
      <c r="L34" s="109">
        <f t="shared" si="9"/>
        <v>4</v>
      </c>
      <c r="M34" s="109"/>
      <c r="N34" s="166">
        <f t="shared" si="10"/>
        <v>4.4444444444444446</v>
      </c>
      <c r="O34" s="583" t="s">
        <v>419</v>
      </c>
      <c r="P34" s="461" t="s">
        <v>167</v>
      </c>
      <c r="Q34" s="461"/>
      <c r="R34" s="461" t="s">
        <v>167</v>
      </c>
    </row>
    <row r="35" spans="1:18" ht="15" customHeight="1" x14ac:dyDescent="0.25">
      <c r="A35" s="153" t="s">
        <v>266</v>
      </c>
      <c r="B35" s="154">
        <v>6</v>
      </c>
      <c r="C35" s="164" t="s">
        <v>257</v>
      </c>
      <c r="D35" s="165" t="s">
        <v>20</v>
      </c>
      <c r="E35" s="109">
        <v>3</v>
      </c>
      <c r="F35" s="108">
        <f t="shared" si="6"/>
        <v>90</v>
      </c>
      <c r="G35" s="108">
        <f t="shared" si="7"/>
        <v>4</v>
      </c>
      <c r="H35" s="159">
        <v>4</v>
      </c>
      <c r="I35" s="159"/>
      <c r="J35" s="159"/>
      <c r="K35" s="108">
        <f t="shared" si="8"/>
        <v>86</v>
      </c>
      <c r="L35" s="109">
        <f t="shared" si="9"/>
        <v>4</v>
      </c>
      <c r="M35" s="109"/>
      <c r="N35" s="166">
        <f t="shared" si="10"/>
        <v>4.4444444444444446</v>
      </c>
      <c r="O35" s="583" t="s">
        <v>420</v>
      </c>
      <c r="P35" s="461" t="s">
        <v>167</v>
      </c>
      <c r="Q35" s="461"/>
      <c r="R35" s="461" t="s">
        <v>167</v>
      </c>
    </row>
    <row r="36" spans="1:18" ht="15" customHeight="1" x14ac:dyDescent="0.25">
      <c r="A36" s="153"/>
      <c r="B36" s="154"/>
      <c r="C36" s="164"/>
      <c r="D36" s="463"/>
      <c r="E36" s="109"/>
      <c r="F36" s="108"/>
      <c r="G36" s="108"/>
      <c r="H36" s="159"/>
      <c r="I36" s="159"/>
      <c r="J36" s="159"/>
      <c r="K36" s="108"/>
      <c r="L36" s="109"/>
      <c r="M36" s="108"/>
      <c r="N36" s="166"/>
      <c r="P36" s="462"/>
      <c r="Q36" s="462"/>
      <c r="R36" s="462"/>
    </row>
    <row r="37" spans="1:18" ht="15" customHeight="1" x14ac:dyDescent="0.25">
      <c r="A37" s="153" t="s">
        <v>267</v>
      </c>
      <c r="B37" s="154">
        <v>7</v>
      </c>
      <c r="C37" s="164" t="s">
        <v>257</v>
      </c>
      <c r="D37" s="165" t="s">
        <v>202</v>
      </c>
      <c r="E37" s="109">
        <v>4</v>
      </c>
      <c r="F37" s="108">
        <f>E37*30</f>
        <v>120</v>
      </c>
      <c r="G37" s="108">
        <f t="shared" si="7"/>
        <v>8</v>
      </c>
      <c r="H37" s="108">
        <v>4</v>
      </c>
      <c r="I37" s="108"/>
      <c r="J37" s="108">
        <v>4</v>
      </c>
      <c r="K37" s="108">
        <f t="shared" si="8"/>
        <v>112</v>
      </c>
      <c r="L37" s="109">
        <f t="shared" si="9"/>
        <v>8</v>
      </c>
      <c r="M37" s="108"/>
      <c r="N37" s="166">
        <f t="shared" si="10"/>
        <v>6.666666666666667</v>
      </c>
      <c r="O37" t="s">
        <v>419</v>
      </c>
      <c r="P37" s="461" t="s">
        <v>167</v>
      </c>
      <c r="Q37" s="461" t="s">
        <v>167</v>
      </c>
      <c r="R37" s="461" t="s">
        <v>168</v>
      </c>
    </row>
    <row r="38" spans="1:18" ht="15" customHeight="1" thickBot="1" x14ac:dyDescent="0.3">
      <c r="A38" s="2"/>
      <c r="B38" s="1"/>
      <c r="C38" s="67"/>
      <c r="D38" s="168" t="s">
        <v>16</v>
      </c>
      <c r="E38" s="172">
        <f>SUM(E30:E37)</f>
        <v>28</v>
      </c>
      <c r="F38" s="170">
        <f>SUM(F30:F37)</f>
        <v>840</v>
      </c>
      <c r="G38" s="170">
        <f t="shared" ref="G38:M38" si="11">SUM(G30:G37)</f>
        <v>52</v>
      </c>
      <c r="H38" s="170">
        <f t="shared" si="11"/>
        <v>32</v>
      </c>
      <c r="I38" s="170">
        <f t="shared" si="11"/>
        <v>0</v>
      </c>
      <c r="J38" s="170">
        <f t="shared" si="11"/>
        <v>20</v>
      </c>
      <c r="K38" s="170">
        <f>SUM(K30:K37)</f>
        <v>788</v>
      </c>
      <c r="L38" s="170">
        <f t="shared" si="11"/>
        <v>44</v>
      </c>
      <c r="M38" s="170">
        <f t="shared" si="11"/>
        <v>8</v>
      </c>
      <c r="N38" s="171"/>
    </row>
    <row r="39" spans="1:18" ht="15" customHeight="1" x14ac:dyDescent="0.25">
      <c r="A39" s="2"/>
      <c r="B39" s="1"/>
      <c r="C39" s="67"/>
      <c r="D39" s="6" t="s">
        <v>17</v>
      </c>
      <c r="E39" s="7">
        <f>30-E38</f>
        <v>2</v>
      </c>
      <c r="F39" s="68"/>
      <c r="G39" s="68"/>
      <c r="H39" s="68"/>
      <c r="I39" s="68"/>
      <c r="J39" s="68"/>
      <c r="K39" s="68"/>
      <c r="L39" s="68"/>
      <c r="M39" s="68"/>
      <c r="N39" s="158" t="s">
        <v>306</v>
      </c>
    </row>
    <row r="40" spans="1:18" ht="15" customHeight="1" x14ac:dyDescent="0.25">
      <c r="A40" s="2"/>
      <c r="B40" s="1"/>
      <c r="C40" s="67"/>
      <c r="D40" s="6"/>
      <c r="E40" s="5"/>
      <c r="F40" s="68"/>
      <c r="G40" s="68"/>
      <c r="H40" s="68"/>
      <c r="I40" s="68"/>
      <c r="J40" s="68"/>
      <c r="K40" s="68"/>
      <c r="L40" s="68"/>
      <c r="M40" s="68"/>
      <c r="N40" s="68"/>
    </row>
    <row r="41" spans="1:18" ht="15" customHeight="1" x14ac:dyDescent="0.25">
      <c r="A41" s="2"/>
      <c r="B41" s="1"/>
      <c r="C41" s="67"/>
      <c r="D41" s="6"/>
      <c r="E41" s="5"/>
      <c r="F41" s="68"/>
      <c r="G41" s="68"/>
      <c r="H41" s="68"/>
      <c r="I41" s="68"/>
      <c r="J41" s="68"/>
      <c r="K41" s="68"/>
      <c r="L41" s="68"/>
      <c r="M41" s="68"/>
      <c r="N41" s="68"/>
    </row>
    <row r="42" spans="1:18" ht="15" customHeight="1" x14ac:dyDescent="0.25">
      <c r="A42" s="2"/>
      <c r="B42" s="1"/>
      <c r="C42" s="67"/>
      <c r="D42" s="6"/>
      <c r="E42" s="5"/>
      <c r="F42" s="68"/>
      <c r="G42" s="68"/>
      <c r="H42" s="68"/>
      <c r="I42" s="68"/>
      <c r="J42" s="68"/>
      <c r="K42" s="68"/>
      <c r="L42" s="68"/>
      <c r="M42" s="68"/>
      <c r="N42" s="68"/>
    </row>
    <row r="43" spans="1:18" ht="15" customHeight="1" x14ac:dyDescent="0.25">
      <c r="A43" s="2"/>
      <c r="B43" s="1"/>
      <c r="C43" s="67"/>
      <c r="D43" s="6"/>
      <c r="E43" s="5"/>
      <c r="F43" s="68"/>
      <c r="G43" s="68"/>
      <c r="H43" s="68"/>
      <c r="I43" s="68"/>
      <c r="J43" s="68"/>
      <c r="K43" s="68"/>
      <c r="L43" s="68"/>
      <c r="M43" s="68"/>
      <c r="N43" s="68"/>
    </row>
    <row r="44" spans="1:18" ht="15" customHeight="1" thickBot="1" x14ac:dyDescent="0.3">
      <c r="A44" s="2"/>
      <c r="B44" s="1"/>
      <c r="C44" s="67"/>
      <c r="D44" s="163" t="s">
        <v>21</v>
      </c>
      <c r="E44" s="68"/>
      <c r="F44" s="68"/>
      <c r="G44" s="68"/>
      <c r="H44" s="68"/>
      <c r="I44" s="68"/>
      <c r="J44" s="68"/>
      <c r="K44" s="68"/>
      <c r="L44" s="68"/>
      <c r="M44" s="68"/>
      <c r="N44" s="68"/>
    </row>
    <row r="45" spans="1:18" ht="15" customHeight="1" x14ac:dyDescent="0.25">
      <c r="A45" s="2"/>
      <c r="B45" s="1"/>
      <c r="C45" s="67"/>
      <c r="D45" s="901" t="s">
        <v>1</v>
      </c>
      <c r="E45" s="903" t="s">
        <v>2</v>
      </c>
      <c r="F45" s="908" t="s">
        <v>3</v>
      </c>
      <c r="G45" s="908"/>
      <c r="H45" s="908"/>
      <c r="I45" s="908"/>
      <c r="J45" s="908"/>
      <c r="K45" s="909"/>
      <c r="L45" s="903" t="s">
        <v>193</v>
      </c>
      <c r="M45" s="903" t="s">
        <v>194</v>
      </c>
      <c r="N45" s="912" t="s">
        <v>4</v>
      </c>
    </row>
    <row r="46" spans="1:18" ht="15" customHeight="1" x14ac:dyDescent="0.25">
      <c r="A46" s="2"/>
      <c r="B46" s="1"/>
      <c r="C46" s="67"/>
      <c r="D46" s="902"/>
      <c r="E46" s="904"/>
      <c r="F46" s="904" t="s">
        <v>5</v>
      </c>
      <c r="G46" s="910" t="s">
        <v>6</v>
      </c>
      <c r="H46" s="910"/>
      <c r="I46" s="910"/>
      <c r="J46" s="910"/>
      <c r="K46" s="904" t="s">
        <v>19</v>
      </c>
      <c r="L46" s="904"/>
      <c r="M46" s="904"/>
      <c r="N46" s="913"/>
    </row>
    <row r="47" spans="1:18" ht="15" customHeight="1" x14ac:dyDescent="0.25">
      <c r="A47" s="2"/>
      <c r="B47" s="1"/>
      <c r="C47" s="67"/>
      <c r="D47" s="902"/>
      <c r="E47" s="904"/>
      <c r="F47" s="907"/>
      <c r="G47" s="904" t="s">
        <v>8</v>
      </c>
      <c r="H47" s="906" t="s">
        <v>9</v>
      </c>
      <c r="I47" s="907"/>
      <c r="J47" s="907"/>
      <c r="K47" s="907"/>
      <c r="L47" s="904"/>
      <c r="M47" s="904"/>
      <c r="N47" s="913"/>
    </row>
    <row r="48" spans="1:18" ht="15" customHeight="1" x14ac:dyDescent="0.25">
      <c r="A48" s="2"/>
      <c r="B48" s="1"/>
      <c r="C48" s="67"/>
      <c r="D48" s="902"/>
      <c r="E48" s="904"/>
      <c r="F48" s="907"/>
      <c r="G48" s="911"/>
      <c r="H48" s="904" t="s">
        <v>10</v>
      </c>
      <c r="I48" s="904" t="s">
        <v>11</v>
      </c>
      <c r="J48" s="904" t="s">
        <v>12</v>
      </c>
      <c r="K48" s="907"/>
      <c r="L48" s="904"/>
      <c r="M48" s="904"/>
      <c r="N48" s="913"/>
    </row>
    <row r="49" spans="1:18" ht="15" customHeight="1" x14ac:dyDescent="0.25">
      <c r="A49" s="2"/>
      <c r="B49" s="1"/>
      <c r="C49" s="67"/>
      <c r="D49" s="902"/>
      <c r="E49" s="904"/>
      <c r="F49" s="907"/>
      <c r="G49" s="911"/>
      <c r="H49" s="904"/>
      <c r="I49" s="904"/>
      <c r="J49" s="904"/>
      <c r="K49" s="907"/>
      <c r="L49" s="904"/>
      <c r="M49" s="904"/>
      <c r="N49" s="913"/>
    </row>
    <row r="50" spans="1:18" ht="15" customHeight="1" x14ac:dyDescent="0.25">
      <c r="A50" s="2"/>
      <c r="B50" s="1"/>
      <c r="C50" s="67"/>
      <c r="D50" s="902"/>
      <c r="E50" s="904"/>
      <c r="F50" s="907"/>
      <c r="G50" s="911"/>
      <c r="H50" s="904"/>
      <c r="I50" s="904"/>
      <c r="J50" s="904"/>
      <c r="K50" s="907"/>
      <c r="L50" s="904"/>
      <c r="M50" s="904"/>
      <c r="N50" s="913"/>
    </row>
    <row r="51" spans="1:18" ht="15" customHeight="1" x14ac:dyDescent="0.25">
      <c r="A51" s="2"/>
      <c r="B51" s="1"/>
      <c r="C51" s="67"/>
      <c r="D51" s="902"/>
      <c r="E51" s="904"/>
      <c r="F51" s="907"/>
      <c r="G51" s="911"/>
      <c r="H51" s="904"/>
      <c r="I51" s="904"/>
      <c r="J51" s="904"/>
      <c r="K51" s="907"/>
      <c r="L51" s="904"/>
      <c r="M51" s="904"/>
      <c r="N51" s="913"/>
      <c r="P51" s="459" t="s">
        <v>409</v>
      </c>
      <c r="Q51" s="459" t="s">
        <v>410</v>
      </c>
      <c r="R51" t="s">
        <v>411</v>
      </c>
    </row>
    <row r="52" spans="1:18" ht="15" customHeight="1" x14ac:dyDescent="0.25">
      <c r="A52" s="153" t="s">
        <v>269</v>
      </c>
      <c r="B52" s="154">
        <v>1</v>
      </c>
      <c r="C52" s="175" t="s">
        <v>257</v>
      </c>
      <c r="D52" s="177" t="s">
        <v>283</v>
      </c>
      <c r="E52" s="109">
        <v>3</v>
      </c>
      <c r="F52" s="108">
        <f t="shared" ref="F52:F61" si="12">E52*30</f>
        <v>90</v>
      </c>
      <c r="G52" s="108">
        <f t="shared" ref="G52:G57" si="13">H52+I52+J52</f>
        <v>4</v>
      </c>
      <c r="H52" s="159">
        <v>4</v>
      </c>
      <c r="I52" s="159"/>
      <c r="J52" s="159"/>
      <c r="K52" s="108">
        <f t="shared" ref="K52:K57" si="14">F52-G52</f>
        <v>86</v>
      </c>
      <c r="L52" s="109">
        <f t="shared" ref="L52:L61" si="15">H52+J52+I52</f>
        <v>4</v>
      </c>
      <c r="M52" s="109"/>
      <c r="N52" s="166">
        <f t="shared" ref="N52:N57" si="16">G52/F52*100</f>
        <v>4.4444444444444446</v>
      </c>
      <c r="O52" t="s">
        <v>419</v>
      </c>
      <c r="P52" s="461" t="s">
        <v>167</v>
      </c>
      <c r="Q52" s="461"/>
      <c r="R52" s="461" t="s">
        <v>167</v>
      </c>
    </row>
    <row r="53" spans="1:18" ht="15" customHeight="1" x14ac:dyDescent="0.25">
      <c r="A53" s="153" t="s">
        <v>270</v>
      </c>
      <c r="B53" s="154">
        <v>2</v>
      </c>
      <c r="C53" s="175" t="s">
        <v>271</v>
      </c>
      <c r="D53" s="165" t="s">
        <v>26</v>
      </c>
      <c r="E53" s="109">
        <v>5</v>
      </c>
      <c r="F53" s="108">
        <f t="shared" si="12"/>
        <v>150</v>
      </c>
      <c r="G53" s="108">
        <f t="shared" si="13"/>
        <v>10</v>
      </c>
      <c r="H53" s="159">
        <v>8</v>
      </c>
      <c r="I53" s="159"/>
      <c r="J53" s="159">
        <v>2</v>
      </c>
      <c r="K53" s="108">
        <f t="shared" si="14"/>
        <v>140</v>
      </c>
      <c r="L53" s="109">
        <v>8</v>
      </c>
      <c r="M53" s="109">
        <v>2</v>
      </c>
      <c r="N53" s="166">
        <f t="shared" si="16"/>
        <v>6.666666666666667</v>
      </c>
      <c r="O53" t="s">
        <v>420</v>
      </c>
      <c r="P53" s="461" t="s">
        <v>168</v>
      </c>
      <c r="Q53" s="461" t="s">
        <v>176</v>
      </c>
      <c r="R53" s="461" t="s">
        <v>177</v>
      </c>
    </row>
    <row r="54" spans="1:18" ht="15" customHeight="1" x14ac:dyDescent="0.25">
      <c r="A54" s="153" t="s">
        <v>272</v>
      </c>
      <c r="B54" s="154">
        <v>3</v>
      </c>
      <c r="C54" s="175" t="s">
        <v>271</v>
      </c>
      <c r="D54" s="165" t="s">
        <v>22</v>
      </c>
      <c r="E54" s="109">
        <v>5</v>
      </c>
      <c r="F54" s="108">
        <f t="shared" si="12"/>
        <v>150</v>
      </c>
      <c r="G54" s="108">
        <f t="shared" si="13"/>
        <v>12</v>
      </c>
      <c r="H54" s="159">
        <v>8</v>
      </c>
      <c r="I54" s="159"/>
      <c r="J54" s="159">
        <v>4</v>
      </c>
      <c r="K54" s="108">
        <f t="shared" si="14"/>
        <v>138</v>
      </c>
      <c r="L54" s="109">
        <v>8</v>
      </c>
      <c r="M54" s="109">
        <v>4</v>
      </c>
      <c r="N54" s="166">
        <f t="shared" si="16"/>
        <v>8</v>
      </c>
      <c r="O54" t="s">
        <v>420</v>
      </c>
      <c r="P54" s="461" t="s">
        <v>168</v>
      </c>
      <c r="Q54" s="461" t="s">
        <v>172</v>
      </c>
      <c r="R54" s="461" t="s">
        <v>173</v>
      </c>
    </row>
    <row r="55" spans="1:18" ht="15" customHeight="1" x14ac:dyDescent="0.25">
      <c r="A55" s="153" t="s">
        <v>273</v>
      </c>
      <c r="B55" s="154">
        <v>4</v>
      </c>
      <c r="C55" s="175" t="s">
        <v>271</v>
      </c>
      <c r="D55" s="177" t="s">
        <v>284</v>
      </c>
      <c r="E55" s="110">
        <v>5</v>
      </c>
      <c r="F55" s="108">
        <f t="shared" si="12"/>
        <v>150</v>
      </c>
      <c r="G55" s="108">
        <f t="shared" si="13"/>
        <v>8</v>
      </c>
      <c r="H55" s="108">
        <v>6</v>
      </c>
      <c r="I55" s="108"/>
      <c r="J55" s="108">
        <v>2</v>
      </c>
      <c r="K55" s="108">
        <f t="shared" si="14"/>
        <v>142</v>
      </c>
      <c r="L55" s="109">
        <f t="shared" si="15"/>
        <v>8</v>
      </c>
      <c r="M55" s="109"/>
      <c r="N55" s="166">
        <f t="shared" si="16"/>
        <v>5.3333333333333339</v>
      </c>
      <c r="O55" s="583" t="s">
        <v>419</v>
      </c>
      <c r="P55" s="461" t="s">
        <v>178</v>
      </c>
      <c r="Q55" s="461" t="s">
        <v>179</v>
      </c>
      <c r="R55" s="461" t="s">
        <v>168</v>
      </c>
    </row>
    <row r="56" spans="1:18" ht="15" customHeight="1" x14ac:dyDescent="0.25">
      <c r="A56" s="153" t="s">
        <v>274</v>
      </c>
      <c r="B56" s="154">
        <v>5</v>
      </c>
      <c r="C56" s="175" t="s">
        <v>271</v>
      </c>
      <c r="D56" s="178" t="s">
        <v>285</v>
      </c>
      <c r="E56" s="109">
        <v>4</v>
      </c>
      <c r="F56" s="108">
        <f t="shared" si="12"/>
        <v>120</v>
      </c>
      <c r="G56" s="108">
        <f t="shared" si="13"/>
        <v>8</v>
      </c>
      <c r="H56" s="108">
        <v>4</v>
      </c>
      <c r="I56" s="108"/>
      <c r="J56" s="108">
        <v>4</v>
      </c>
      <c r="K56" s="108">
        <f t="shared" si="14"/>
        <v>112</v>
      </c>
      <c r="L56" s="109">
        <f t="shared" si="15"/>
        <v>8</v>
      </c>
      <c r="M56" s="109"/>
      <c r="N56" s="166">
        <f t="shared" si="16"/>
        <v>6.666666666666667</v>
      </c>
      <c r="O56" s="583" t="s">
        <v>420</v>
      </c>
      <c r="P56" s="461" t="s">
        <v>167</v>
      </c>
      <c r="Q56" s="461" t="s">
        <v>167</v>
      </c>
      <c r="R56" s="461" t="s">
        <v>168</v>
      </c>
    </row>
    <row r="57" spans="1:18" ht="15" customHeight="1" x14ac:dyDescent="0.25">
      <c r="A57" s="153"/>
      <c r="B57" s="154">
        <v>6</v>
      </c>
      <c r="C57" s="175" t="s">
        <v>275</v>
      </c>
      <c r="D57" s="179" t="s">
        <v>286</v>
      </c>
      <c r="E57" s="109">
        <v>4</v>
      </c>
      <c r="F57" s="108">
        <f t="shared" si="12"/>
        <v>120</v>
      </c>
      <c r="G57" s="108">
        <f t="shared" si="13"/>
        <v>4</v>
      </c>
      <c r="H57" s="108">
        <v>4</v>
      </c>
      <c r="I57" s="108"/>
      <c r="J57" s="108"/>
      <c r="K57" s="108">
        <f t="shared" si="14"/>
        <v>116</v>
      </c>
      <c r="L57" s="109">
        <f t="shared" si="15"/>
        <v>4</v>
      </c>
      <c r="M57" s="109"/>
      <c r="N57" s="166">
        <f t="shared" si="16"/>
        <v>3.3333333333333335</v>
      </c>
      <c r="O57" s="583" t="s">
        <v>419</v>
      </c>
      <c r="P57" s="461" t="s">
        <v>167</v>
      </c>
      <c r="Q57" s="461"/>
      <c r="R57" s="461" t="s">
        <v>167</v>
      </c>
    </row>
    <row r="58" spans="1:18" ht="15" customHeight="1" x14ac:dyDescent="0.25">
      <c r="A58" s="153" t="s">
        <v>276</v>
      </c>
      <c r="B58" s="154"/>
      <c r="C58" s="175"/>
      <c r="D58" s="180" t="s">
        <v>287</v>
      </c>
      <c r="E58" s="109"/>
      <c r="F58" s="108"/>
      <c r="G58" s="108"/>
      <c r="H58" s="108"/>
      <c r="I58" s="108"/>
      <c r="J58" s="108"/>
      <c r="K58" s="108"/>
      <c r="L58" s="109"/>
      <c r="M58" s="109"/>
      <c r="N58" s="166"/>
      <c r="P58" s="461"/>
      <c r="Q58" s="461"/>
      <c r="R58" s="461"/>
    </row>
    <row r="59" spans="1:18" ht="15" customHeight="1" x14ac:dyDescent="0.25">
      <c r="A59" s="153" t="s">
        <v>277</v>
      </c>
      <c r="B59" s="154"/>
      <c r="C59" s="176"/>
      <c r="D59" s="165" t="s">
        <v>259</v>
      </c>
      <c r="E59" s="69"/>
      <c r="F59" s="108"/>
      <c r="G59" s="108"/>
      <c r="H59" s="108"/>
      <c r="I59" s="108"/>
      <c r="J59" s="108"/>
      <c r="K59" s="108"/>
      <c r="L59" s="109"/>
      <c r="M59" s="109"/>
      <c r="N59" s="166"/>
      <c r="P59" s="461"/>
      <c r="Q59" s="461"/>
      <c r="R59" s="461"/>
    </row>
    <row r="60" spans="1:18" ht="15" customHeight="1" x14ac:dyDescent="0.25">
      <c r="A60" s="153" t="s">
        <v>278</v>
      </c>
      <c r="B60" s="154"/>
      <c r="C60" s="176"/>
      <c r="D60" s="165" t="s">
        <v>288</v>
      </c>
      <c r="E60" s="69"/>
      <c r="F60" s="108"/>
      <c r="G60" s="108"/>
      <c r="H60" s="108"/>
      <c r="I60" s="108"/>
      <c r="J60" s="108"/>
      <c r="K60" s="108"/>
      <c r="L60" s="109"/>
      <c r="M60" s="109"/>
      <c r="N60" s="166"/>
      <c r="P60" s="464"/>
      <c r="Q60" s="464"/>
      <c r="R60" s="464"/>
    </row>
    <row r="61" spans="1:18" ht="15" customHeight="1" x14ac:dyDescent="0.25">
      <c r="A61" s="153"/>
      <c r="B61" s="154">
        <v>7</v>
      </c>
      <c r="C61" s="175" t="s">
        <v>279</v>
      </c>
      <c r="D61" s="179" t="s">
        <v>289</v>
      </c>
      <c r="E61" s="109">
        <v>4</v>
      </c>
      <c r="F61" s="108">
        <f t="shared" si="12"/>
        <v>120</v>
      </c>
      <c r="G61" s="108">
        <f>H61+I61+J61</f>
        <v>8</v>
      </c>
      <c r="H61" s="108">
        <v>4</v>
      </c>
      <c r="I61" s="108"/>
      <c r="J61" s="108">
        <v>4</v>
      </c>
      <c r="K61" s="108">
        <f>F61-G61</f>
        <v>112</v>
      </c>
      <c r="L61" s="109">
        <f t="shared" si="15"/>
        <v>8</v>
      </c>
      <c r="M61" s="109"/>
      <c r="N61" s="166">
        <f>G61/F61*100</f>
        <v>6.666666666666667</v>
      </c>
      <c r="O61" t="s">
        <v>419</v>
      </c>
      <c r="P61" s="465" t="s">
        <v>167</v>
      </c>
      <c r="Q61" s="464" t="s">
        <v>167</v>
      </c>
      <c r="R61" s="465" t="s">
        <v>168</v>
      </c>
    </row>
    <row r="62" spans="1:18" ht="15" customHeight="1" x14ac:dyDescent="0.25">
      <c r="A62" s="153" t="s">
        <v>280</v>
      </c>
      <c r="B62" s="154"/>
      <c r="C62" s="176"/>
      <c r="D62" s="165" t="s">
        <v>290</v>
      </c>
      <c r="E62" s="69"/>
      <c r="F62" s="108"/>
      <c r="G62" s="108"/>
      <c r="H62" s="108"/>
      <c r="I62" s="108"/>
      <c r="J62" s="108"/>
      <c r="K62" s="108"/>
      <c r="L62" s="109"/>
      <c r="M62" s="109"/>
      <c r="N62" s="166"/>
    </row>
    <row r="63" spans="1:18" ht="15" customHeight="1" x14ac:dyDescent="0.25">
      <c r="A63" s="153" t="s">
        <v>281</v>
      </c>
      <c r="B63" s="154"/>
      <c r="C63" s="175"/>
      <c r="D63" s="165" t="s">
        <v>291</v>
      </c>
      <c r="E63" s="69"/>
      <c r="F63" s="108"/>
      <c r="G63" s="108"/>
      <c r="H63" s="108"/>
      <c r="I63" s="108"/>
      <c r="J63" s="108"/>
      <c r="K63" s="108"/>
      <c r="L63" s="109"/>
      <c r="M63" s="109"/>
      <c r="N63" s="166"/>
    </row>
    <row r="64" spans="1:18" ht="15" customHeight="1" x14ac:dyDescent="0.25">
      <c r="A64" s="173" t="s">
        <v>282</v>
      </c>
      <c r="B64" s="154"/>
      <c r="C64" s="175"/>
      <c r="D64" s="165" t="s">
        <v>288</v>
      </c>
      <c r="E64" s="69"/>
      <c r="F64" s="108"/>
      <c r="G64" s="108"/>
      <c r="H64" s="108"/>
      <c r="I64" s="108"/>
      <c r="J64" s="108"/>
      <c r="K64" s="108"/>
      <c r="L64" s="109"/>
      <c r="M64" s="108"/>
      <c r="N64" s="166"/>
    </row>
    <row r="65" spans="1:18" ht="15" customHeight="1" thickBot="1" x14ac:dyDescent="0.3">
      <c r="A65" s="2"/>
      <c r="B65" s="1"/>
      <c r="C65" s="67"/>
      <c r="D65" s="168" t="s">
        <v>16</v>
      </c>
      <c r="E65" s="169">
        <f>SUM(E52:E64)</f>
        <v>30</v>
      </c>
      <c r="F65" s="170">
        <f>SUM(F52:F64)</f>
        <v>900</v>
      </c>
      <c r="G65" s="170">
        <f t="shared" ref="G65:M65" si="17">SUM(G52:G64)</f>
        <v>54</v>
      </c>
      <c r="H65" s="170">
        <f t="shared" si="17"/>
        <v>38</v>
      </c>
      <c r="I65" s="170">
        <f t="shared" si="17"/>
        <v>0</v>
      </c>
      <c r="J65" s="170">
        <f t="shared" si="17"/>
        <v>16</v>
      </c>
      <c r="K65" s="170">
        <f>SUM(K52:K64)</f>
        <v>846</v>
      </c>
      <c r="L65" s="170">
        <f t="shared" si="17"/>
        <v>48</v>
      </c>
      <c r="M65" s="170">
        <f t="shared" si="17"/>
        <v>6</v>
      </c>
      <c r="N65" s="171"/>
    </row>
    <row r="66" spans="1:18" ht="15" customHeight="1" x14ac:dyDescent="0.25">
      <c r="A66" s="2"/>
      <c r="B66" s="1"/>
      <c r="C66" s="67"/>
      <c r="D66" s="6" t="s">
        <v>17</v>
      </c>
      <c r="E66" s="5">
        <f>30-E65</f>
        <v>0</v>
      </c>
      <c r="F66" s="5"/>
      <c r="G66" s="5"/>
      <c r="H66" s="5"/>
      <c r="I66" s="5"/>
      <c r="J66" s="5"/>
      <c r="K66" s="5"/>
      <c r="L66" s="5"/>
      <c r="M66" s="5"/>
      <c r="N66" s="158" t="s">
        <v>306</v>
      </c>
    </row>
    <row r="67" spans="1:18" ht="15" customHeight="1" x14ac:dyDescent="0.25">
      <c r="A67" s="2"/>
      <c r="B67" s="1"/>
      <c r="C67" s="67"/>
      <c r="D67" s="6"/>
      <c r="E67" s="5"/>
      <c r="F67" s="5"/>
      <c r="G67" s="5"/>
      <c r="H67" s="5"/>
      <c r="I67" s="5"/>
      <c r="J67" s="5"/>
      <c r="K67" s="5"/>
      <c r="L67" s="5"/>
      <c r="M67" s="5"/>
      <c r="N67" s="5"/>
    </row>
    <row r="68" spans="1:18" ht="15" customHeight="1" thickBot="1" x14ac:dyDescent="0.3">
      <c r="A68" s="2"/>
      <c r="B68" s="1"/>
      <c r="C68" s="67"/>
      <c r="D68" s="163" t="s">
        <v>23</v>
      </c>
      <c r="E68" s="68"/>
      <c r="F68" s="68"/>
      <c r="G68" s="68"/>
      <c r="H68" s="68"/>
      <c r="I68" s="68"/>
      <c r="J68" s="68"/>
      <c r="K68" s="68"/>
      <c r="L68" s="68"/>
      <c r="M68" s="68"/>
      <c r="N68" s="68"/>
    </row>
    <row r="69" spans="1:18" ht="15" customHeight="1" x14ac:dyDescent="0.25">
      <c r="A69" s="2"/>
      <c r="B69" s="1"/>
      <c r="C69" s="67"/>
      <c r="D69" s="901" t="s">
        <v>1</v>
      </c>
      <c r="E69" s="903" t="s">
        <v>2</v>
      </c>
      <c r="F69" s="908" t="s">
        <v>3</v>
      </c>
      <c r="G69" s="908"/>
      <c r="H69" s="908"/>
      <c r="I69" s="908"/>
      <c r="J69" s="908"/>
      <c r="K69" s="909"/>
      <c r="L69" s="903" t="s">
        <v>193</v>
      </c>
      <c r="M69" s="903" t="s">
        <v>194</v>
      </c>
      <c r="N69" s="912" t="s">
        <v>4</v>
      </c>
    </row>
    <row r="70" spans="1:18" ht="15" customHeight="1" x14ac:dyDescent="0.25">
      <c r="A70" s="2"/>
      <c r="B70" s="1"/>
      <c r="C70" s="67"/>
      <c r="D70" s="902"/>
      <c r="E70" s="904"/>
      <c r="F70" s="904" t="s">
        <v>5</v>
      </c>
      <c r="G70" s="910" t="s">
        <v>6</v>
      </c>
      <c r="H70" s="910"/>
      <c r="I70" s="910"/>
      <c r="J70" s="910"/>
      <c r="K70" s="904" t="s">
        <v>19</v>
      </c>
      <c r="L70" s="904"/>
      <c r="M70" s="904"/>
      <c r="N70" s="913"/>
    </row>
    <row r="71" spans="1:18" ht="15" customHeight="1" x14ac:dyDescent="0.25">
      <c r="A71" s="2"/>
      <c r="B71" s="1"/>
      <c r="C71" s="67"/>
      <c r="D71" s="902"/>
      <c r="E71" s="904"/>
      <c r="F71" s="907"/>
      <c r="G71" s="904" t="s">
        <v>8</v>
      </c>
      <c r="H71" s="906" t="s">
        <v>9</v>
      </c>
      <c r="I71" s="907"/>
      <c r="J71" s="907"/>
      <c r="K71" s="907"/>
      <c r="L71" s="904"/>
      <c r="M71" s="904"/>
      <c r="N71" s="913"/>
    </row>
    <row r="72" spans="1:18" ht="15" customHeight="1" x14ac:dyDescent="0.25">
      <c r="A72" s="2"/>
      <c r="B72" s="1"/>
      <c r="C72" s="67"/>
      <c r="D72" s="902"/>
      <c r="E72" s="904"/>
      <c r="F72" s="907"/>
      <c r="G72" s="911"/>
      <c r="H72" s="904" t="s">
        <v>10</v>
      </c>
      <c r="I72" s="904" t="s">
        <v>11</v>
      </c>
      <c r="J72" s="904" t="s">
        <v>12</v>
      </c>
      <c r="K72" s="907"/>
      <c r="L72" s="904"/>
      <c r="M72" s="904"/>
      <c r="N72" s="913"/>
    </row>
    <row r="73" spans="1:18" ht="15" customHeight="1" x14ac:dyDescent="0.25">
      <c r="A73" s="2"/>
      <c r="B73" s="1"/>
      <c r="C73" s="67"/>
      <c r="D73" s="902"/>
      <c r="E73" s="904"/>
      <c r="F73" s="907"/>
      <c r="G73" s="911"/>
      <c r="H73" s="904"/>
      <c r="I73" s="904"/>
      <c r="J73" s="904"/>
      <c r="K73" s="907"/>
      <c r="L73" s="904"/>
      <c r="M73" s="904"/>
      <c r="N73" s="913"/>
    </row>
    <row r="74" spans="1:18" ht="15" customHeight="1" x14ac:dyDescent="0.25">
      <c r="A74" s="2"/>
      <c r="B74" s="1"/>
      <c r="C74" s="67"/>
      <c r="D74" s="902"/>
      <c r="E74" s="904"/>
      <c r="F74" s="907"/>
      <c r="G74" s="911"/>
      <c r="H74" s="904"/>
      <c r="I74" s="904"/>
      <c r="J74" s="904"/>
      <c r="K74" s="907"/>
      <c r="L74" s="904"/>
      <c r="M74" s="904"/>
      <c r="N74" s="913"/>
    </row>
    <row r="75" spans="1:18" ht="15" customHeight="1" x14ac:dyDescent="0.25">
      <c r="A75" s="2"/>
      <c r="B75" s="1"/>
      <c r="C75" s="67"/>
      <c r="D75" s="902"/>
      <c r="E75" s="904"/>
      <c r="F75" s="907"/>
      <c r="G75" s="911"/>
      <c r="H75" s="904"/>
      <c r="I75" s="904"/>
      <c r="J75" s="904"/>
      <c r="K75" s="907"/>
      <c r="L75" s="904"/>
      <c r="M75" s="904"/>
      <c r="N75" s="913"/>
      <c r="P75" s="459" t="s">
        <v>409</v>
      </c>
      <c r="Q75" s="459" t="s">
        <v>410</v>
      </c>
      <c r="R75" t="s">
        <v>411</v>
      </c>
    </row>
    <row r="76" spans="1:18" ht="15" customHeight="1" x14ac:dyDescent="0.25">
      <c r="A76" s="153" t="s">
        <v>292</v>
      </c>
      <c r="B76" s="154">
        <v>1</v>
      </c>
      <c r="C76" s="175" t="s">
        <v>257</v>
      </c>
      <c r="D76" s="344" t="s">
        <v>412</v>
      </c>
      <c r="E76" s="345">
        <v>5</v>
      </c>
      <c r="F76" s="108">
        <f t="shared" ref="F76:F86" si="18">E76*30</f>
        <v>150</v>
      </c>
      <c r="G76" s="108">
        <f>H76+I76+J76</f>
        <v>4</v>
      </c>
      <c r="H76" s="346">
        <v>4</v>
      </c>
      <c r="I76" s="159"/>
      <c r="J76" s="159"/>
      <c r="K76" s="108">
        <f t="shared" ref="K76:K82" si="19">F76-G76</f>
        <v>146</v>
      </c>
      <c r="L76" s="109">
        <f t="shared" ref="L76:L86" si="20">H76+J76+I76</f>
        <v>4</v>
      </c>
      <c r="M76" s="108"/>
      <c r="N76" s="166"/>
      <c r="O76" t="s">
        <v>419</v>
      </c>
      <c r="P76" s="461" t="s">
        <v>167</v>
      </c>
      <c r="Q76" s="461"/>
      <c r="R76" s="461" t="s">
        <v>167</v>
      </c>
    </row>
    <row r="77" spans="1:18" ht="29.25" customHeight="1" x14ac:dyDescent="0.25">
      <c r="A77" s="153" t="s">
        <v>293</v>
      </c>
      <c r="B77" s="154">
        <v>2</v>
      </c>
      <c r="C77" s="175" t="s">
        <v>271</v>
      </c>
      <c r="D77" s="165" t="s">
        <v>301</v>
      </c>
      <c r="E77" s="109">
        <v>4</v>
      </c>
      <c r="F77" s="108">
        <f t="shared" si="18"/>
        <v>120</v>
      </c>
      <c r="G77" s="108">
        <f t="shared" ref="G77:G82" si="21">H77+I77+J77</f>
        <v>8</v>
      </c>
      <c r="H77" s="108">
        <v>4</v>
      </c>
      <c r="I77" s="108"/>
      <c r="J77" s="108">
        <v>4</v>
      </c>
      <c r="K77" s="108">
        <f t="shared" si="19"/>
        <v>112</v>
      </c>
      <c r="L77" s="109">
        <f t="shared" si="20"/>
        <v>8</v>
      </c>
      <c r="M77" s="109"/>
      <c r="N77" s="166">
        <f t="shared" ref="N77:N82" si="22">G77/F77*100</f>
        <v>6.666666666666667</v>
      </c>
      <c r="O77" t="s">
        <v>420</v>
      </c>
      <c r="P77" s="461" t="s">
        <v>167</v>
      </c>
      <c r="Q77" s="461" t="s">
        <v>167</v>
      </c>
      <c r="R77" s="461" t="s">
        <v>168</v>
      </c>
    </row>
    <row r="78" spans="1:18" ht="15" customHeight="1" x14ac:dyDescent="0.25">
      <c r="A78" s="153" t="s">
        <v>294</v>
      </c>
      <c r="B78" s="154">
        <v>6</v>
      </c>
      <c r="C78" s="175" t="s">
        <v>271</v>
      </c>
      <c r="D78" s="165" t="s">
        <v>302</v>
      </c>
      <c r="E78" s="109">
        <v>3</v>
      </c>
      <c r="F78" s="108">
        <f t="shared" si="18"/>
        <v>90</v>
      </c>
      <c r="G78" s="108">
        <f t="shared" si="21"/>
        <v>6</v>
      </c>
      <c r="H78" s="108">
        <v>4</v>
      </c>
      <c r="I78" s="108"/>
      <c r="J78" s="108">
        <v>2</v>
      </c>
      <c r="K78" s="108">
        <f t="shared" si="19"/>
        <v>84</v>
      </c>
      <c r="L78" s="109">
        <f t="shared" si="20"/>
        <v>6</v>
      </c>
      <c r="M78" s="108"/>
      <c r="N78" s="166">
        <f t="shared" si="22"/>
        <v>6.666666666666667</v>
      </c>
      <c r="O78" t="s">
        <v>419</v>
      </c>
      <c r="P78" s="461" t="s">
        <v>167</v>
      </c>
      <c r="Q78" s="461" t="s">
        <v>179</v>
      </c>
      <c r="R78" s="461" t="s">
        <v>178</v>
      </c>
    </row>
    <row r="79" spans="1:18" ht="29.25" customHeight="1" x14ac:dyDescent="0.25">
      <c r="A79" s="153" t="s">
        <v>295</v>
      </c>
      <c r="B79" s="154">
        <v>4</v>
      </c>
      <c r="C79" s="175" t="s">
        <v>271</v>
      </c>
      <c r="D79" s="184" t="s">
        <v>303</v>
      </c>
      <c r="E79" s="345">
        <v>3</v>
      </c>
      <c r="F79" s="108">
        <f t="shared" si="18"/>
        <v>90</v>
      </c>
      <c r="G79" s="108">
        <f t="shared" si="21"/>
        <v>6</v>
      </c>
      <c r="H79" s="108">
        <v>4</v>
      </c>
      <c r="I79" s="108"/>
      <c r="J79" s="108">
        <v>2</v>
      </c>
      <c r="K79" s="108">
        <f t="shared" si="19"/>
        <v>84</v>
      </c>
      <c r="L79" s="109">
        <f t="shared" si="20"/>
        <v>6</v>
      </c>
      <c r="M79" s="108"/>
      <c r="N79" s="166">
        <f t="shared" si="22"/>
        <v>6.666666666666667</v>
      </c>
      <c r="O79" s="583" t="s">
        <v>420</v>
      </c>
      <c r="P79" s="461" t="s">
        <v>167</v>
      </c>
      <c r="Q79" s="461" t="s">
        <v>179</v>
      </c>
      <c r="R79" s="461" t="s">
        <v>178</v>
      </c>
    </row>
    <row r="80" spans="1:18" ht="15" customHeight="1" x14ac:dyDescent="0.25">
      <c r="A80" s="153" t="s">
        <v>296</v>
      </c>
      <c r="B80" s="154">
        <v>5</v>
      </c>
      <c r="C80" s="175" t="s">
        <v>271</v>
      </c>
      <c r="D80" s="165" t="s">
        <v>204</v>
      </c>
      <c r="E80" s="345">
        <v>3</v>
      </c>
      <c r="F80" s="108">
        <f t="shared" si="18"/>
        <v>90</v>
      </c>
      <c r="G80" s="108">
        <f t="shared" si="21"/>
        <v>4</v>
      </c>
      <c r="H80" s="108"/>
      <c r="I80" s="108"/>
      <c r="J80" s="108">
        <v>4</v>
      </c>
      <c r="K80" s="108">
        <f t="shared" si="19"/>
        <v>86</v>
      </c>
      <c r="L80" s="109">
        <f t="shared" si="20"/>
        <v>4</v>
      </c>
      <c r="M80" s="108"/>
      <c r="N80" s="166">
        <f t="shared" si="22"/>
        <v>4.4444444444444446</v>
      </c>
      <c r="O80" s="583" t="s">
        <v>419</v>
      </c>
      <c r="P80" s="461"/>
      <c r="Q80" s="461" t="s">
        <v>167</v>
      </c>
      <c r="R80" s="461" t="s">
        <v>167</v>
      </c>
    </row>
    <row r="81" spans="1:18" ht="15" customHeight="1" x14ac:dyDescent="0.25">
      <c r="A81" s="153" t="s">
        <v>297</v>
      </c>
      <c r="B81" s="154">
        <v>3</v>
      </c>
      <c r="C81" s="175" t="s">
        <v>271</v>
      </c>
      <c r="D81" s="165" t="s">
        <v>406</v>
      </c>
      <c r="E81" s="109">
        <v>4</v>
      </c>
      <c r="F81" s="108">
        <f t="shared" si="18"/>
        <v>120</v>
      </c>
      <c r="G81" s="108">
        <f t="shared" si="21"/>
        <v>8</v>
      </c>
      <c r="H81" s="108">
        <v>6</v>
      </c>
      <c r="I81" s="108"/>
      <c r="J81" s="108">
        <v>2</v>
      </c>
      <c r="K81" s="108">
        <f t="shared" si="19"/>
        <v>112</v>
      </c>
      <c r="L81" s="109">
        <f t="shared" si="20"/>
        <v>8</v>
      </c>
      <c r="M81" s="108"/>
      <c r="N81" s="166">
        <f t="shared" si="22"/>
        <v>6.666666666666667</v>
      </c>
      <c r="O81" s="583" t="s">
        <v>420</v>
      </c>
      <c r="P81" s="461" t="s">
        <v>178</v>
      </c>
      <c r="Q81" s="461" t="s">
        <v>179</v>
      </c>
      <c r="R81" s="461" t="s">
        <v>168</v>
      </c>
    </row>
    <row r="82" spans="1:18" ht="15" customHeight="1" x14ac:dyDescent="0.25">
      <c r="A82" s="153"/>
      <c r="B82" s="154">
        <v>7</v>
      </c>
      <c r="C82" s="175" t="s">
        <v>275</v>
      </c>
      <c r="D82" s="179" t="s">
        <v>286</v>
      </c>
      <c r="E82" s="109">
        <v>4</v>
      </c>
      <c r="F82" s="108">
        <f t="shared" si="18"/>
        <v>120</v>
      </c>
      <c r="G82" s="108">
        <f t="shared" si="21"/>
        <v>4</v>
      </c>
      <c r="H82" s="108">
        <v>4</v>
      </c>
      <c r="I82" s="108"/>
      <c r="J82" s="108"/>
      <c r="K82" s="108">
        <f t="shared" si="19"/>
        <v>116</v>
      </c>
      <c r="L82" s="109">
        <f t="shared" si="20"/>
        <v>4</v>
      </c>
      <c r="M82" s="108"/>
      <c r="N82" s="166">
        <f t="shared" si="22"/>
        <v>3.3333333333333335</v>
      </c>
      <c r="O82" s="583" t="s">
        <v>419</v>
      </c>
      <c r="P82" s="461" t="s">
        <v>167</v>
      </c>
      <c r="Q82" s="461"/>
      <c r="R82" s="461" t="s">
        <v>167</v>
      </c>
    </row>
    <row r="83" spans="1:18" ht="15" customHeight="1" x14ac:dyDescent="0.25">
      <c r="A83" s="153" t="s">
        <v>298</v>
      </c>
      <c r="B83" s="69"/>
      <c r="C83" s="176"/>
      <c r="D83" s="185" t="s">
        <v>304</v>
      </c>
      <c r="E83" s="69"/>
      <c r="F83" s="108"/>
      <c r="G83" s="108"/>
      <c r="H83" s="108"/>
      <c r="I83" s="108"/>
      <c r="J83" s="108"/>
      <c r="K83" s="108"/>
      <c r="L83" s="109"/>
      <c r="M83" s="108"/>
      <c r="N83" s="166"/>
      <c r="P83" s="461"/>
      <c r="Q83" s="461"/>
      <c r="R83" s="461"/>
    </row>
    <row r="84" spans="1:18" ht="15" customHeight="1" x14ac:dyDescent="0.25">
      <c r="A84" s="153" t="s">
        <v>277</v>
      </c>
      <c r="B84" s="154"/>
      <c r="C84" s="183"/>
      <c r="D84" s="165" t="s">
        <v>259</v>
      </c>
      <c r="E84" s="69"/>
      <c r="F84" s="108"/>
      <c r="G84" s="108"/>
      <c r="H84" s="108"/>
      <c r="I84" s="108"/>
      <c r="J84" s="108"/>
      <c r="K84" s="108"/>
      <c r="L84" s="109"/>
      <c r="M84" s="108"/>
      <c r="N84" s="166"/>
      <c r="P84" s="464"/>
      <c r="Q84" s="464"/>
      <c r="R84" s="464"/>
    </row>
    <row r="85" spans="1:18" ht="15" customHeight="1" x14ac:dyDescent="0.25">
      <c r="A85" s="153" t="s">
        <v>278</v>
      </c>
      <c r="B85" s="154"/>
      <c r="C85" s="183"/>
      <c r="D85" s="165" t="s">
        <v>288</v>
      </c>
      <c r="E85" s="69"/>
      <c r="F85" s="108"/>
      <c r="G85" s="108"/>
      <c r="H85" s="108"/>
      <c r="I85" s="108"/>
      <c r="J85" s="108"/>
      <c r="K85" s="108"/>
      <c r="L85" s="109"/>
      <c r="M85" s="108"/>
      <c r="N85" s="166"/>
      <c r="P85" s="464"/>
      <c r="Q85" s="464"/>
      <c r="R85" s="464"/>
    </row>
    <row r="86" spans="1:18" ht="15" customHeight="1" x14ac:dyDescent="0.25">
      <c r="A86" s="153"/>
      <c r="B86" s="154">
        <v>8</v>
      </c>
      <c r="C86" s="175" t="s">
        <v>279</v>
      </c>
      <c r="D86" s="179" t="s">
        <v>289</v>
      </c>
      <c r="E86" s="109">
        <v>4</v>
      </c>
      <c r="F86" s="108">
        <f t="shared" si="18"/>
        <v>120</v>
      </c>
      <c r="G86" s="108">
        <f>H86+I86+J86</f>
        <v>8</v>
      </c>
      <c r="H86" s="108">
        <v>4</v>
      </c>
      <c r="I86" s="108"/>
      <c r="J86" s="108">
        <v>4</v>
      </c>
      <c r="K86" s="108">
        <f>F86-G86</f>
        <v>112</v>
      </c>
      <c r="L86" s="109">
        <f t="shared" si="20"/>
        <v>8</v>
      </c>
      <c r="M86" s="108"/>
      <c r="N86" s="166">
        <f>G86/F86*100</f>
        <v>6.666666666666667</v>
      </c>
      <c r="O86" t="s">
        <v>419</v>
      </c>
      <c r="P86" s="465" t="s">
        <v>167</v>
      </c>
      <c r="Q86" s="464" t="s">
        <v>167</v>
      </c>
      <c r="R86" s="465" t="s">
        <v>168</v>
      </c>
    </row>
    <row r="87" spans="1:18" ht="15" customHeight="1" x14ac:dyDescent="0.25">
      <c r="A87" s="153" t="s">
        <v>299</v>
      </c>
      <c r="B87" s="154"/>
      <c r="C87" s="175"/>
      <c r="D87" s="186" t="s">
        <v>215</v>
      </c>
      <c r="E87" s="69"/>
      <c r="F87" s="108"/>
      <c r="G87" s="108"/>
      <c r="H87" s="108"/>
      <c r="I87" s="108"/>
      <c r="J87" s="108"/>
      <c r="K87" s="108"/>
      <c r="L87" s="109"/>
      <c r="M87" s="108"/>
      <c r="N87" s="166"/>
    </row>
    <row r="88" spans="1:18" ht="15" customHeight="1" x14ac:dyDescent="0.25">
      <c r="A88" s="153" t="s">
        <v>300</v>
      </c>
      <c r="B88" s="154"/>
      <c r="C88" s="183"/>
      <c r="D88" s="186" t="s">
        <v>305</v>
      </c>
      <c r="E88" s="69"/>
      <c r="F88" s="108"/>
      <c r="G88" s="108"/>
      <c r="H88" s="108"/>
      <c r="I88" s="108"/>
      <c r="J88" s="108"/>
      <c r="K88" s="108"/>
      <c r="L88" s="109"/>
      <c r="M88" s="108"/>
      <c r="N88" s="166"/>
    </row>
    <row r="89" spans="1:18" ht="15" customHeight="1" x14ac:dyDescent="0.25">
      <c r="A89" s="153" t="s">
        <v>282</v>
      </c>
      <c r="B89" s="154"/>
      <c r="C89" s="183"/>
      <c r="D89" s="165" t="s">
        <v>288</v>
      </c>
      <c r="E89" s="69"/>
      <c r="F89" s="108"/>
      <c r="G89" s="108"/>
      <c r="H89" s="108"/>
      <c r="I89" s="108"/>
      <c r="J89" s="108"/>
      <c r="K89" s="108"/>
      <c r="L89" s="109"/>
      <c r="M89" s="108"/>
      <c r="N89" s="166"/>
    </row>
    <row r="90" spans="1:18" ht="15" customHeight="1" thickBot="1" x14ac:dyDescent="0.3">
      <c r="A90" s="2"/>
      <c r="B90" s="1"/>
      <c r="C90" s="67"/>
      <c r="D90" s="168" t="s">
        <v>16</v>
      </c>
      <c r="E90" s="169">
        <f>SUM(E76:E89)</f>
        <v>30</v>
      </c>
      <c r="F90" s="187">
        <f>SUM(F76:F89)</f>
        <v>900</v>
      </c>
      <c r="G90" s="170">
        <f>SUM(G77:G89)</f>
        <v>44</v>
      </c>
      <c r="H90" s="170">
        <f>SUM(H77:H89)</f>
        <v>26</v>
      </c>
      <c r="I90" s="170">
        <f>SUM(I76:I89)</f>
        <v>0</v>
      </c>
      <c r="J90" s="170">
        <f>SUM(J77:J89)</f>
        <v>18</v>
      </c>
      <c r="K90" s="170">
        <f>SUM(K77:K89)</f>
        <v>706</v>
      </c>
      <c r="L90" s="170">
        <f>SUM(L77:L89)</f>
        <v>44</v>
      </c>
      <c r="M90" s="170">
        <f>SUM(M76:M89)</f>
        <v>0</v>
      </c>
      <c r="N90" s="171"/>
    </row>
    <row r="91" spans="1:18" ht="15" customHeight="1" x14ac:dyDescent="0.25">
      <c r="A91" s="2"/>
      <c r="B91" s="1"/>
      <c r="C91" s="67"/>
      <c r="D91" s="6" t="s">
        <v>17</v>
      </c>
      <c r="E91" s="7">
        <f>30-E90</f>
        <v>0</v>
      </c>
      <c r="F91" s="5"/>
      <c r="G91" s="5"/>
      <c r="H91" s="5"/>
      <c r="I91" s="5"/>
      <c r="J91" s="5"/>
      <c r="K91" s="5"/>
      <c r="L91" s="5"/>
      <c r="M91" s="5"/>
      <c r="N91" s="158" t="s">
        <v>260</v>
      </c>
    </row>
    <row r="92" spans="1:18" ht="15" customHeight="1" x14ac:dyDescent="0.25">
      <c r="A92" s="2"/>
      <c r="B92" s="1"/>
      <c r="C92" s="67"/>
      <c r="D92" s="6"/>
      <c r="E92" s="5"/>
      <c r="F92" s="5"/>
      <c r="G92" s="5"/>
      <c r="H92" s="5"/>
      <c r="I92" s="5"/>
      <c r="J92" s="5"/>
      <c r="K92" s="5"/>
      <c r="L92" s="5"/>
      <c r="M92" s="5"/>
      <c r="N92" s="68"/>
    </row>
    <row r="93" spans="1:18" ht="15" customHeight="1" thickBot="1" x14ac:dyDescent="0.3">
      <c r="A93" s="2"/>
      <c r="B93" s="1"/>
      <c r="C93" s="67"/>
      <c r="D93" s="163" t="s">
        <v>24</v>
      </c>
      <c r="E93" s="68"/>
      <c r="F93" s="68"/>
      <c r="G93" s="68"/>
      <c r="H93" s="68"/>
      <c r="I93" s="68"/>
      <c r="J93" s="68"/>
      <c r="K93" s="68"/>
      <c r="L93" s="68"/>
      <c r="M93" s="68"/>
      <c r="N93" s="68"/>
    </row>
    <row r="94" spans="1:18" ht="15" customHeight="1" x14ac:dyDescent="0.25">
      <c r="A94" s="2"/>
      <c r="B94" s="1"/>
      <c r="C94" s="67"/>
      <c r="D94" s="901" t="s">
        <v>1</v>
      </c>
      <c r="E94" s="903" t="s">
        <v>2</v>
      </c>
      <c r="F94" s="908" t="s">
        <v>3</v>
      </c>
      <c r="G94" s="908"/>
      <c r="H94" s="908"/>
      <c r="I94" s="908"/>
      <c r="J94" s="908"/>
      <c r="K94" s="909"/>
      <c r="L94" s="903" t="s">
        <v>193</v>
      </c>
      <c r="M94" s="903" t="s">
        <v>194</v>
      </c>
      <c r="N94" s="912" t="s">
        <v>4</v>
      </c>
    </row>
    <row r="95" spans="1:18" ht="15" customHeight="1" x14ac:dyDescent="0.25">
      <c r="A95" s="2"/>
      <c r="B95" s="1"/>
      <c r="C95" s="67"/>
      <c r="D95" s="902"/>
      <c r="E95" s="904"/>
      <c r="F95" s="904" t="s">
        <v>5</v>
      </c>
      <c r="G95" s="910" t="s">
        <v>6</v>
      </c>
      <c r="H95" s="910"/>
      <c r="I95" s="910"/>
      <c r="J95" s="910"/>
      <c r="K95" s="904" t="s">
        <v>19</v>
      </c>
      <c r="L95" s="904"/>
      <c r="M95" s="904"/>
      <c r="N95" s="913"/>
    </row>
    <row r="96" spans="1:18" ht="15" customHeight="1" x14ac:dyDescent="0.25">
      <c r="A96" s="2"/>
      <c r="B96" s="1"/>
      <c r="C96" s="67"/>
      <c r="D96" s="902"/>
      <c r="E96" s="904"/>
      <c r="F96" s="907"/>
      <c r="G96" s="904" t="s">
        <v>8</v>
      </c>
      <c r="H96" s="906" t="s">
        <v>9</v>
      </c>
      <c r="I96" s="907"/>
      <c r="J96" s="907"/>
      <c r="K96" s="907"/>
      <c r="L96" s="904"/>
      <c r="M96" s="904"/>
      <c r="N96" s="913"/>
    </row>
    <row r="97" spans="1:18" ht="15" customHeight="1" x14ac:dyDescent="0.25">
      <c r="A97" s="2"/>
      <c r="B97" s="1"/>
      <c r="C97" s="67"/>
      <c r="D97" s="902"/>
      <c r="E97" s="904"/>
      <c r="F97" s="907"/>
      <c r="G97" s="911"/>
      <c r="H97" s="904" t="s">
        <v>10</v>
      </c>
      <c r="I97" s="904" t="s">
        <v>11</v>
      </c>
      <c r="J97" s="904" t="s">
        <v>12</v>
      </c>
      <c r="K97" s="907"/>
      <c r="L97" s="904"/>
      <c r="M97" s="904"/>
      <c r="N97" s="913"/>
    </row>
    <row r="98" spans="1:18" ht="15" customHeight="1" x14ac:dyDescent="0.25">
      <c r="A98" s="2"/>
      <c r="B98" s="1"/>
      <c r="C98" s="67"/>
      <c r="D98" s="902"/>
      <c r="E98" s="904"/>
      <c r="F98" s="907"/>
      <c r="G98" s="911"/>
      <c r="H98" s="904"/>
      <c r="I98" s="904"/>
      <c r="J98" s="904"/>
      <c r="K98" s="907"/>
      <c r="L98" s="904"/>
      <c r="M98" s="904"/>
      <c r="N98" s="913"/>
    </row>
    <row r="99" spans="1:18" ht="15" customHeight="1" x14ac:dyDescent="0.25">
      <c r="A99" s="2"/>
      <c r="B99" s="1"/>
      <c r="C99" s="67"/>
      <c r="D99" s="902"/>
      <c r="E99" s="904"/>
      <c r="F99" s="907"/>
      <c r="G99" s="911"/>
      <c r="H99" s="904"/>
      <c r="I99" s="904"/>
      <c r="J99" s="904"/>
      <c r="K99" s="907"/>
      <c r="L99" s="904"/>
      <c r="M99" s="904"/>
      <c r="N99" s="913"/>
    </row>
    <row r="100" spans="1:18" ht="15" customHeight="1" x14ac:dyDescent="0.25">
      <c r="A100" s="2"/>
      <c r="B100" s="1"/>
      <c r="C100" s="67"/>
      <c r="D100" s="902"/>
      <c r="E100" s="904"/>
      <c r="F100" s="907"/>
      <c r="G100" s="911"/>
      <c r="H100" s="904"/>
      <c r="I100" s="904"/>
      <c r="J100" s="904"/>
      <c r="K100" s="907"/>
      <c r="L100" s="904"/>
      <c r="M100" s="904"/>
      <c r="N100" s="913"/>
      <c r="P100" s="459" t="s">
        <v>409</v>
      </c>
      <c r="Q100" s="459" t="s">
        <v>410</v>
      </c>
      <c r="R100" t="s">
        <v>411</v>
      </c>
    </row>
    <row r="101" spans="1:18" ht="15" customHeight="1" x14ac:dyDescent="0.25">
      <c r="A101" s="153" t="s">
        <v>308</v>
      </c>
      <c r="B101" s="154">
        <v>1</v>
      </c>
      <c r="C101" s="183" t="s">
        <v>257</v>
      </c>
      <c r="D101" s="165" t="s">
        <v>203</v>
      </c>
      <c r="E101" s="109">
        <v>3</v>
      </c>
      <c r="F101" s="108">
        <f t="shared" ref="F101:F111" si="23">E101*30</f>
        <v>90</v>
      </c>
      <c r="G101" s="108">
        <f t="shared" ref="G101:G107" si="24">H101+I101+J101</f>
        <v>4</v>
      </c>
      <c r="H101" s="108">
        <v>4</v>
      </c>
      <c r="I101" s="108"/>
      <c r="J101" s="108"/>
      <c r="K101" s="108">
        <f t="shared" ref="K101:K107" si="25">F101-G101</f>
        <v>86</v>
      </c>
      <c r="L101" s="109">
        <f t="shared" ref="L101:L111" si="26">H101+J101+I101</f>
        <v>4</v>
      </c>
      <c r="M101" s="109"/>
      <c r="N101" s="166">
        <f t="shared" ref="N101:N107" si="27">G101/F101*100</f>
        <v>4.4444444444444446</v>
      </c>
      <c r="O101" t="s">
        <v>419</v>
      </c>
      <c r="P101" s="461" t="s">
        <v>167</v>
      </c>
      <c r="Q101" s="461"/>
      <c r="R101" s="461" t="s">
        <v>167</v>
      </c>
    </row>
    <row r="102" spans="1:18" ht="15" customHeight="1" x14ac:dyDescent="0.25">
      <c r="A102" s="153" t="s">
        <v>309</v>
      </c>
      <c r="B102" s="154">
        <v>2</v>
      </c>
      <c r="C102" s="183" t="s">
        <v>271</v>
      </c>
      <c r="D102" s="165" t="s">
        <v>25</v>
      </c>
      <c r="E102" s="109">
        <v>5</v>
      </c>
      <c r="F102" s="108">
        <f t="shared" si="23"/>
        <v>150</v>
      </c>
      <c r="G102" s="108">
        <f t="shared" si="24"/>
        <v>8</v>
      </c>
      <c r="H102" s="108">
        <v>8</v>
      </c>
      <c r="I102" s="108"/>
      <c r="J102" s="108"/>
      <c r="K102" s="108">
        <f t="shared" si="25"/>
        <v>142</v>
      </c>
      <c r="L102" s="109">
        <f t="shared" si="26"/>
        <v>8</v>
      </c>
      <c r="M102" s="108"/>
      <c r="N102" s="166">
        <f t="shared" si="27"/>
        <v>5.3333333333333339</v>
      </c>
      <c r="O102" t="s">
        <v>420</v>
      </c>
      <c r="P102" s="461" t="s">
        <v>168</v>
      </c>
      <c r="Q102" s="461"/>
      <c r="R102" s="461" t="s">
        <v>168</v>
      </c>
    </row>
    <row r="103" spans="1:18" ht="15" customHeight="1" x14ac:dyDescent="0.25">
      <c r="A103" s="153" t="s">
        <v>310</v>
      </c>
      <c r="B103" s="154"/>
      <c r="C103" s="183" t="s">
        <v>271</v>
      </c>
      <c r="D103" s="165" t="s">
        <v>232</v>
      </c>
      <c r="E103" s="109">
        <v>1</v>
      </c>
      <c r="F103" s="108">
        <f t="shared" si="23"/>
        <v>30</v>
      </c>
      <c r="G103" s="108">
        <f t="shared" si="24"/>
        <v>4</v>
      </c>
      <c r="H103" s="108"/>
      <c r="I103" s="108"/>
      <c r="J103" s="108">
        <v>4</v>
      </c>
      <c r="K103" s="108">
        <f t="shared" si="25"/>
        <v>26</v>
      </c>
      <c r="L103" s="109">
        <f t="shared" si="26"/>
        <v>4</v>
      </c>
      <c r="M103" s="108"/>
      <c r="N103" s="166">
        <f t="shared" si="27"/>
        <v>13.333333333333334</v>
      </c>
      <c r="O103" t="s">
        <v>421</v>
      </c>
      <c r="P103" s="461"/>
      <c r="Q103" s="461" t="s">
        <v>167</v>
      </c>
      <c r="R103" s="461" t="s">
        <v>167</v>
      </c>
    </row>
    <row r="104" spans="1:18" ht="15" customHeight="1" x14ac:dyDescent="0.25">
      <c r="A104" s="153" t="s">
        <v>311</v>
      </c>
      <c r="B104" s="154">
        <v>3</v>
      </c>
      <c r="C104" s="183" t="s">
        <v>271</v>
      </c>
      <c r="D104" s="165" t="s">
        <v>33</v>
      </c>
      <c r="E104" s="109">
        <v>5</v>
      </c>
      <c r="F104" s="108">
        <f t="shared" si="23"/>
        <v>150</v>
      </c>
      <c r="G104" s="108">
        <f t="shared" si="24"/>
        <v>12</v>
      </c>
      <c r="H104" s="159">
        <v>8</v>
      </c>
      <c r="I104" s="159"/>
      <c r="J104" s="159">
        <v>4</v>
      </c>
      <c r="K104" s="108">
        <f t="shared" si="25"/>
        <v>138</v>
      </c>
      <c r="L104" s="109">
        <v>12</v>
      </c>
      <c r="M104" s="109"/>
      <c r="N104" s="166">
        <f t="shared" si="27"/>
        <v>8</v>
      </c>
      <c r="O104" s="583" t="s">
        <v>420</v>
      </c>
      <c r="P104" s="461" t="s">
        <v>168</v>
      </c>
      <c r="Q104" s="461" t="s">
        <v>167</v>
      </c>
      <c r="R104" s="461" t="s">
        <v>169</v>
      </c>
    </row>
    <row r="105" spans="1:18" ht="15" customHeight="1" x14ac:dyDescent="0.25">
      <c r="A105" s="153" t="s">
        <v>312</v>
      </c>
      <c r="B105" s="154">
        <v>4</v>
      </c>
      <c r="C105" s="183" t="s">
        <v>271</v>
      </c>
      <c r="D105" s="165" t="s">
        <v>231</v>
      </c>
      <c r="E105" s="109">
        <v>5</v>
      </c>
      <c r="F105" s="108">
        <f t="shared" si="23"/>
        <v>150</v>
      </c>
      <c r="G105" s="108">
        <f t="shared" si="24"/>
        <v>6</v>
      </c>
      <c r="H105" s="108">
        <v>4</v>
      </c>
      <c r="I105" s="108"/>
      <c r="J105" s="108">
        <v>2</v>
      </c>
      <c r="K105" s="108">
        <f t="shared" si="25"/>
        <v>144</v>
      </c>
      <c r="L105" s="109">
        <f t="shared" si="26"/>
        <v>6</v>
      </c>
      <c r="M105" s="109"/>
      <c r="N105" s="166">
        <f t="shared" si="27"/>
        <v>4</v>
      </c>
      <c r="O105" s="583" t="s">
        <v>420</v>
      </c>
      <c r="P105" s="461" t="s">
        <v>167</v>
      </c>
      <c r="Q105" s="461" t="s">
        <v>179</v>
      </c>
      <c r="R105" s="461" t="s">
        <v>178</v>
      </c>
    </row>
    <row r="106" spans="1:18" ht="15" customHeight="1" x14ac:dyDescent="0.25">
      <c r="A106" s="153" t="s">
        <v>313</v>
      </c>
      <c r="B106" s="154">
        <v>5</v>
      </c>
      <c r="C106" s="183" t="s">
        <v>271</v>
      </c>
      <c r="D106" s="165" t="s">
        <v>229</v>
      </c>
      <c r="E106" s="109">
        <v>3</v>
      </c>
      <c r="F106" s="108">
        <f t="shared" si="23"/>
        <v>90</v>
      </c>
      <c r="G106" s="108">
        <f t="shared" si="24"/>
        <v>4</v>
      </c>
      <c r="H106" s="108">
        <v>4</v>
      </c>
      <c r="I106" s="108"/>
      <c r="J106" s="108"/>
      <c r="K106" s="108">
        <f t="shared" si="25"/>
        <v>86</v>
      </c>
      <c r="L106" s="109">
        <f t="shared" si="26"/>
        <v>4</v>
      </c>
      <c r="M106" s="109"/>
      <c r="N106" s="166">
        <f t="shared" si="27"/>
        <v>4.4444444444444446</v>
      </c>
      <c r="O106" s="583" t="s">
        <v>419</v>
      </c>
      <c r="P106" s="461" t="s">
        <v>167</v>
      </c>
      <c r="Q106" s="461"/>
      <c r="R106" s="461" t="s">
        <v>167</v>
      </c>
    </row>
    <row r="107" spans="1:18" ht="15" customHeight="1" x14ac:dyDescent="0.25">
      <c r="A107" s="153"/>
      <c r="B107" s="154">
        <v>6</v>
      </c>
      <c r="C107" s="175" t="s">
        <v>275</v>
      </c>
      <c r="D107" s="179" t="s">
        <v>286</v>
      </c>
      <c r="E107" s="109">
        <v>4</v>
      </c>
      <c r="F107" s="108">
        <f t="shared" si="23"/>
        <v>120</v>
      </c>
      <c r="G107" s="108">
        <f t="shared" si="24"/>
        <v>4</v>
      </c>
      <c r="H107" s="108">
        <v>4</v>
      </c>
      <c r="I107" s="108"/>
      <c r="J107" s="108"/>
      <c r="K107" s="108">
        <f t="shared" si="25"/>
        <v>116</v>
      </c>
      <c r="L107" s="109">
        <f t="shared" si="26"/>
        <v>4</v>
      </c>
      <c r="M107" s="109"/>
      <c r="N107" s="166">
        <f t="shared" si="27"/>
        <v>3.3333333333333335</v>
      </c>
      <c r="O107" s="583" t="s">
        <v>419</v>
      </c>
      <c r="P107" s="461" t="s">
        <v>167</v>
      </c>
      <c r="Q107" s="461"/>
      <c r="R107" s="461" t="s">
        <v>167</v>
      </c>
    </row>
    <row r="108" spans="1:18" ht="15" customHeight="1" x14ac:dyDescent="0.25">
      <c r="A108" s="153" t="s">
        <v>314</v>
      </c>
      <c r="B108" s="69"/>
      <c r="C108" s="176"/>
      <c r="D108" s="186" t="s">
        <v>148</v>
      </c>
      <c r="E108" s="69"/>
      <c r="F108" s="108"/>
      <c r="G108" s="108"/>
      <c r="H108" s="108"/>
      <c r="I108" s="108"/>
      <c r="J108" s="108"/>
      <c r="K108" s="108"/>
      <c r="L108" s="109"/>
      <c r="M108" s="109"/>
      <c r="N108" s="166"/>
      <c r="P108" s="461"/>
      <c r="Q108" s="461"/>
      <c r="R108" s="461"/>
    </row>
    <row r="109" spans="1:18" ht="15" customHeight="1" x14ac:dyDescent="0.25">
      <c r="A109" s="153" t="s">
        <v>315</v>
      </c>
      <c r="B109" s="154"/>
      <c r="C109" s="183"/>
      <c r="D109" s="186" t="s">
        <v>228</v>
      </c>
      <c r="E109" s="69"/>
      <c r="F109" s="108"/>
      <c r="G109" s="108"/>
      <c r="H109" s="108"/>
      <c r="I109" s="108"/>
      <c r="J109" s="108"/>
      <c r="K109" s="108"/>
      <c r="L109" s="109"/>
      <c r="M109" s="109"/>
      <c r="N109" s="166"/>
      <c r="P109" s="464"/>
      <c r="Q109" s="464"/>
      <c r="R109" s="464"/>
    </row>
    <row r="110" spans="1:18" ht="15" customHeight="1" x14ac:dyDescent="0.25">
      <c r="A110" s="153" t="s">
        <v>278</v>
      </c>
      <c r="B110" s="154"/>
      <c r="C110" s="183"/>
      <c r="D110" s="165" t="s">
        <v>288</v>
      </c>
      <c r="E110" s="69"/>
      <c r="F110" s="108"/>
      <c r="G110" s="108"/>
      <c r="H110" s="108"/>
      <c r="I110" s="108"/>
      <c r="J110" s="108"/>
      <c r="K110" s="108"/>
      <c r="L110" s="109"/>
      <c r="M110" s="109"/>
      <c r="N110" s="166"/>
      <c r="P110" s="464"/>
      <c r="Q110" s="464"/>
      <c r="R110" s="464"/>
    </row>
    <row r="111" spans="1:18" ht="15" customHeight="1" x14ac:dyDescent="0.25">
      <c r="A111" s="153"/>
      <c r="B111" s="154">
        <v>7</v>
      </c>
      <c r="C111" s="175" t="s">
        <v>279</v>
      </c>
      <c r="D111" s="179" t="s">
        <v>289</v>
      </c>
      <c r="E111" s="107">
        <v>4</v>
      </c>
      <c r="F111" s="108">
        <f t="shared" si="23"/>
        <v>120</v>
      </c>
      <c r="G111" s="108">
        <f>H111+I111+J111</f>
        <v>8</v>
      </c>
      <c r="H111" s="108">
        <v>4</v>
      </c>
      <c r="I111" s="108"/>
      <c r="J111" s="108">
        <v>4</v>
      </c>
      <c r="K111" s="108">
        <f>F111-G111</f>
        <v>112</v>
      </c>
      <c r="L111" s="109">
        <f t="shared" si="26"/>
        <v>8</v>
      </c>
      <c r="M111" s="109"/>
      <c r="N111" s="166">
        <f>G111/F111*100</f>
        <v>6.666666666666667</v>
      </c>
      <c r="O111" t="s">
        <v>419</v>
      </c>
      <c r="P111" s="465" t="s">
        <v>167</v>
      </c>
      <c r="Q111" s="464" t="s">
        <v>167</v>
      </c>
      <c r="R111" s="465" t="s">
        <v>168</v>
      </c>
    </row>
    <row r="112" spans="1:18" ht="15" customHeight="1" x14ac:dyDescent="0.25">
      <c r="A112" s="153" t="s">
        <v>316</v>
      </c>
      <c r="B112" s="154"/>
      <c r="C112" s="183"/>
      <c r="D112" s="186" t="s">
        <v>216</v>
      </c>
      <c r="E112" s="109"/>
      <c r="F112" s="108"/>
      <c r="G112" s="108"/>
      <c r="H112" s="108"/>
      <c r="I112" s="108"/>
      <c r="J112" s="108"/>
      <c r="K112" s="108"/>
      <c r="L112" s="109"/>
      <c r="M112" s="109"/>
      <c r="N112" s="166"/>
    </row>
    <row r="113" spans="1:18" ht="15" customHeight="1" x14ac:dyDescent="0.25">
      <c r="A113" s="153" t="s">
        <v>317</v>
      </c>
      <c r="B113" s="154"/>
      <c r="C113" s="183"/>
      <c r="D113" s="186" t="s">
        <v>307</v>
      </c>
      <c r="E113" s="69"/>
      <c r="F113" s="108"/>
      <c r="G113" s="108"/>
      <c r="H113" s="108"/>
      <c r="I113" s="108"/>
      <c r="J113" s="108"/>
      <c r="K113" s="108"/>
      <c r="L113" s="109"/>
      <c r="M113" s="109"/>
      <c r="N113" s="166"/>
    </row>
    <row r="114" spans="1:18" ht="15" customHeight="1" x14ac:dyDescent="0.25">
      <c r="A114" s="153" t="s">
        <v>282</v>
      </c>
      <c r="B114" s="154"/>
      <c r="C114" s="183"/>
      <c r="D114" s="165" t="s">
        <v>288</v>
      </c>
      <c r="E114" s="182"/>
      <c r="F114" s="108"/>
      <c r="G114" s="108"/>
      <c r="H114" s="108"/>
      <c r="I114" s="108"/>
      <c r="J114" s="108"/>
      <c r="K114" s="108"/>
      <c r="L114" s="109"/>
      <c r="M114" s="108"/>
      <c r="N114" s="166"/>
    </row>
    <row r="115" spans="1:18" ht="15" customHeight="1" thickBot="1" x14ac:dyDescent="0.3">
      <c r="A115" s="2"/>
      <c r="B115" s="1"/>
      <c r="C115" s="67"/>
      <c r="D115" s="168" t="s">
        <v>16</v>
      </c>
      <c r="E115" s="169">
        <f>SUM(E101:E114)</f>
        <v>30</v>
      </c>
      <c r="F115" s="170">
        <f>SUM(F101:F114)</f>
        <v>900</v>
      </c>
      <c r="G115" s="170">
        <f t="shared" ref="G115:M115" si="28">SUM(G101:G114)</f>
        <v>50</v>
      </c>
      <c r="H115" s="170">
        <f t="shared" si="28"/>
        <v>36</v>
      </c>
      <c r="I115" s="170">
        <f t="shared" si="28"/>
        <v>0</v>
      </c>
      <c r="J115" s="170">
        <f t="shared" si="28"/>
        <v>14</v>
      </c>
      <c r="K115" s="170">
        <f>SUM(K101:K114)</f>
        <v>850</v>
      </c>
      <c r="L115" s="170">
        <f t="shared" si="28"/>
        <v>50</v>
      </c>
      <c r="M115" s="170">
        <f t="shared" si="28"/>
        <v>0</v>
      </c>
      <c r="N115" s="171"/>
    </row>
    <row r="116" spans="1:18" ht="15" customHeight="1" x14ac:dyDescent="0.25">
      <c r="A116" s="2"/>
      <c r="B116" s="1"/>
      <c r="C116" s="67"/>
      <c r="D116" s="6" t="s">
        <v>17</v>
      </c>
      <c r="E116" s="5">
        <f>30-E115</f>
        <v>0</v>
      </c>
      <c r="F116" s="68"/>
      <c r="G116" s="68"/>
      <c r="H116" s="68"/>
      <c r="I116" s="68"/>
      <c r="J116" s="68"/>
      <c r="K116" s="68"/>
      <c r="L116" s="68"/>
      <c r="M116" s="68"/>
      <c r="N116" s="158" t="s">
        <v>318</v>
      </c>
    </row>
    <row r="117" spans="1:18" ht="15" customHeight="1" x14ac:dyDescent="0.25">
      <c r="A117" s="2"/>
      <c r="B117" s="1"/>
      <c r="C117" s="67"/>
      <c r="D117" s="6"/>
      <c r="E117" s="5"/>
      <c r="F117" s="68"/>
      <c r="G117" s="68"/>
      <c r="H117" s="68"/>
      <c r="I117" s="68"/>
      <c r="J117" s="68"/>
      <c r="K117" s="68"/>
      <c r="L117" s="68"/>
      <c r="M117" s="68"/>
      <c r="N117" s="68"/>
    </row>
    <row r="118" spans="1:18" ht="15" customHeight="1" thickBot="1" x14ac:dyDescent="0.3">
      <c r="A118" s="2"/>
      <c r="B118" s="1"/>
      <c r="C118" s="67"/>
      <c r="D118" s="163" t="s">
        <v>27</v>
      </c>
      <c r="E118" s="68"/>
      <c r="F118" s="68"/>
      <c r="G118" s="68"/>
      <c r="H118" s="68"/>
      <c r="I118" s="68"/>
      <c r="J118" s="68"/>
      <c r="K118" s="68"/>
      <c r="L118" s="68"/>
      <c r="M118" s="68"/>
      <c r="N118" s="68"/>
    </row>
    <row r="119" spans="1:18" ht="15" customHeight="1" x14ac:dyDescent="0.25">
      <c r="A119" s="2"/>
      <c r="B119" s="1"/>
      <c r="C119" s="67"/>
      <c r="D119" s="901" t="s">
        <v>1</v>
      </c>
      <c r="E119" s="903" t="s">
        <v>2</v>
      </c>
      <c r="F119" s="908" t="s">
        <v>3</v>
      </c>
      <c r="G119" s="908"/>
      <c r="H119" s="908"/>
      <c r="I119" s="908"/>
      <c r="J119" s="908"/>
      <c r="K119" s="909"/>
      <c r="L119" s="903" t="s">
        <v>193</v>
      </c>
      <c r="M119" s="903" t="s">
        <v>194</v>
      </c>
      <c r="N119" s="912" t="s">
        <v>4</v>
      </c>
    </row>
    <row r="120" spans="1:18" ht="15" customHeight="1" x14ac:dyDescent="0.25">
      <c r="A120" s="2"/>
      <c r="B120" s="1"/>
      <c r="C120" s="67"/>
      <c r="D120" s="902"/>
      <c r="E120" s="904"/>
      <c r="F120" s="904" t="s">
        <v>5</v>
      </c>
      <c r="G120" s="910" t="s">
        <v>6</v>
      </c>
      <c r="H120" s="910"/>
      <c r="I120" s="910"/>
      <c r="J120" s="910"/>
      <c r="K120" s="904" t="s">
        <v>19</v>
      </c>
      <c r="L120" s="904"/>
      <c r="M120" s="904"/>
      <c r="N120" s="913"/>
    </row>
    <row r="121" spans="1:18" ht="15" customHeight="1" x14ac:dyDescent="0.25">
      <c r="A121" s="2"/>
      <c r="B121" s="1"/>
      <c r="C121" s="67"/>
      <c r="D121" s="902"/>
      <c r="E121" s="904"/>
      <c r="F121" s="907"/>
      <c r="G121" s="904" t="s">
        <v>8</v>
      </c>
      <c r="H121" s="906" t="s">
        <v>9</v>
      </c>
      <c r="I121" s="907"/>
      <c r="J121" s="907"/>
      <c r="K121" s="907"/>
      <c r="L121" s="904"/>
      <c r="M121" s="904"/>
      <c r="N121" s="913"/>
    </row>
    <row r="122" spans="1:18" ht="15" customHeight="1" x14ac:dyDescent="0.25">
      <c r="A122" s="2"/>
      <c r="B122" s="1"/>
      <c r="C122" s="67"/>
      <c r="D122" s="902"/>
      <c r="E122" s="904"/>
      <c r="F122" s="907"/>
      <c r="G122" s="911"/>
      <c r="H122" s="904" t="s">
        <v>10</v>
      </c>
      <c r="I122" s="904" t="s">
        <v>11</v>
      </c>
      <c r="J122" s="904" t="s">
        <v>12</v>
      </c>
      <c r="K122" s="907"/>
      <c r="L122" s="904"/>
      <c r="M122" s="904"/>
      <c r="N122" s="913"/>
    </row>
    <row r="123" spans="1:18" ht="15" customHeight="1" x14ac:dyDescent="0.25">
      <c r="A123" s="2"/>
      <c r="B123" s="1"/>
      <c r="C123" s="67"/>
      <c r="D123" s="902"/>
      <c r="E123" s="904"/>
      <c r="F123" s="907"/>
      <c r="G123" s="911"/>
      <c r="H123" s="904"/>
      <c r="I123" s="904"/>
      <c r="J123" s="904"/>
      <c r="K123" s="907"/>
      <c r="L123" s="904"/>
      <c r="M123" s="904"/>
      <c r="N123" s="913"/>
    </row>
    <row r="124" spans="1:18" ht="15" customHeight="1" x14ac:dyDescent="0.25">
      <c r="A124" s="2"/>
      <c r="B124" s="1"/>
      <c r="C124" s="67"/>
      <c r="D124" s="902"/>
      <c r="E124" s="904"/>
      <c r="F124" s="907"/>
      <c r="G124" s="911"/>
      <c r="H124" s="904"/>
      <c r="I124" s="904"/>
      <c r="J124" s="904"/>
      <c r="K124" s="907"/>
      <c r="L124" s="904"/>
      <c r="M124" s="904"/>
      <c r="N124" s="913"/>
    </row>
    <row r="125" spans="1:18" ht="15" customHeight="1" x14ac:dyDescent="0.25">
      <c r="A125" s="2"/>
      <c r="B125" s="1"/>
      <c r="C125" s="67"/>
      <c r="D125" s="902"/>
      <c r="E125" s="904"/>
      <c r="F125" s="907"/>
      <c r="G125" s="911"/>
      <c r="H125" s="904"/>
      <c r="I125" s="904"/>
      <c r="J125" s="904"/>
      <c r="K125" s="907"/>
      <c r="L125" s="904"/>
      <c r="M125" s="904"/>
      <c r="N125" s="913"/>
      <c r="P125" s="459" t="s">
        <v>409</v>
      </c>
      <c r="Q125" s="459" t="s">
        <v>410</v>
      </c>
      <c r="R125" t="s">
        <v>411</v>
      </c>
    </row>
    <row r="126" spans="1:18" ht="15" customHeight="1" x14ac:dyDescent="0.25">
      <c r="A126" s="153" t="s">
        <v>319</v>
      </c>
      <c r="B126" s="154">
        <v>1</v>
      </c>
      <c r="C126" s="183" t="s">
        <v>271</v>
      </c>
      <c r="D126" s="191" t="s">
        <v>246</v>
      </c>
      <c r="E126" s="107">
        <v>6</v>
      </c>
      <c r="F126" s="108">
        <f t="shared" ref="F126:F133" si="29">E126*30</f>
        <v>180</v>
      </c>
      <c r="G126" s="108">
        <f t="shared" ref="G126:G133" si="30">H126+I126+J126</f>
        <v>0</v>
      </c>
      <c r="H126" s="108"/>
      <c r="I126" s="108"/>
      <c r="J126" s="108"/>
      <c r="K126" s="108">
        <f>F126-G126</f>
        <v>180</v>
      </c>
      <c r="L126" s="109"/>
      <c r="M126" s="108"/>
      <c r="N126" s="166"/>
      <c r="O126" t="s">
        <v>422</v>
      </c>
      <c r="P126" s="462"/>
      <c r="Q126" s="462"/>
      <c r="R126" s="462"/>
    </row>
    <row r="127" spans="1:18" ht="15" customHeight="1" x14ac:dyDescent="0.25">
      <c r="A127" s="153" t="s">
        <v>320</v>
      </c>
      <c r="B127" s="154">
        <v>2</v>
      </c>
      <c r="C127" s="183" t="s">
        <v>271</v>
      </c>
      <c r="D127" s="192" t="s">
        <v>329</v>
      </c>
      <c r="E127" s="109">
        <v>4</v>
      </c>
      <c r="F127" s="108">
        <f t="shared" si="29"/>
        <v>120</v>
      </c>
      <c r="G127" s="108">
        <f t="shared" si="30"/>
        <v>8</v>
      </c>
      <c r="H127" s="108">
        <v>4</v>
      </c>
      <c r="I127" s="108"/>
      <c r="J127" s="108">
        <v>4</v>
      </c>
      <c r="K127" s="108">
        <f t="shared" ref="K127:K132" si="31">F127-G127</f>
        <v>112</v>
      </c>
      <c r="L127" s="109">
        <f t="shared" ref="L127:L133" si="32">H127+J127+I127</f>
        <v>8</v>
      </c>
      <c r="M127" s="108"/>
      <c r="N127" s="166">
        <f t="shared" ref="N127:N132" si="33">G127/F127*100</f>
        <v>6.666666666666667</v>
      </c>
      <c r="O127" t="s">
        <v>420</v>
      </c>
      <c r="P127" s="461" t="s">
        <v>167</v>
      </c>
      <c r="Q127" s="461" t="s">
        <v>167</v>
      </c>
      <c r="R127" s="461" t="s">
        <v>168</v>
      </c>
    </row>
    <row r="128" spans="1:18" ht="15" customHeight="1" x14ac:dyDescent="0.25">
      <c r="A128" s="153" t="s">
        <v>321</v>
      </c>
      <c r="B128" s="154">
        <v>3</v>
      </c>
      <c r="C128" s="183" t="s">
        <v>271</v>
      </c>
      <c r="D128" s="165" t="s">
        <v>330</v>
      </c>
      <c r="E128" s="109">
        <v>3</v>
      </c>
      <c r="F128" s="108">
        <f t="shared" si="29"/>
        <v>90</v>
      </c>
      <c r="G128" s="108">
        <f t="shared" si="30"/>
        <v>8</v>
      </c>
      <c r="H128" s="108">
        <v>6</v>
      </c>
      <c r="I128" s="108"/>
      <c r="J128" s="108">
        <v>2</v>
      </c>
      <c r="K128" s="108">
        <f t="shared" si="31"/>
        <v>82</v>
      </c>
      <c r="L128" s="109">
        <f t="shared" si="32"/>
        <v>8</v>
      </c>
      <c r="M128" s="108"/>
      <c r="N128" s="166">
        <f t="shared" si="33"/>
        <v>8.8888888888888893</v>
      </c>
      <c r="O128" t="s">
        <v>420</v>
      </c>
      <c r="P128" s="461" t="s">
        <v>178</v>
      </c>
      <c r="Q128" s="461" t="s">
        <v>179</v>
      </c>
      <c r="R128" s="461" t="s">
        <v>168</v>
      </c>
    </row>
    <row r="129" spans="1:18" ht="15" customHeight="1" x14ac:dyDescent="0.25">
      <c r="A129" s="153" t="s">
        <v>322</v>
      </c>
      <c r="B129" s="154">
        <v>4</v>
      </c>
      <c r="C129" s="183" t="s">
        <v>271</v>
      </c>
      <c r="D129" s="165" t="s">
        <v>233</v>
      </c>
      <c r="E129" s="109">
        <v>3</v>
      </c>
      <c r="F129" s="108">
        <f t="shared" si="29"/>
        <v>90</v>
      </c>
      <c r="G129" s="108">
        <f t="shared" si="30"/>
        <v>6</v>
      </c>
      <c r="H129" s="108">
        <v>4</v>
      </c>
      <c r="I129" s="108"/>
      <c r="J129" s="108">
        <v>2</v>
      </c>
      <c r="K129" s="108">
        <f t="shared" si="31"/>
        <v>84</v>
      </c>
      <c r="L129" s="109">
        <f t="shared" si="32"/>
        <v>6</v>
      </c>
      <c r="M129" s="108"/>
      <c r="N129" s="166">
        <f t="shared" si="33"/>
        <v>6.666666666666667</v>
      </c>
      <c r="O129" s="583" t="s">
        <v>420</v>
      </c>
      <c r="P129" s="461" t="s">
        <v>167</v>
      </c>
      <c r="Q129" s="461" t="s">
        <v>179</v>
      </c>
      <c r="R129" s="461" t="s">
        <v>178</v>
      </c>
    </row>
    <row r="130" spans="1:18" ht="15" customHeight="1" x14ac:dyDescent="0.25">
      <c r="A130" s="153" t="s">
        <v>323</v>
      </c>
      <c r="B130" s="154">
        <v>5</v>
      </c>
      <c r="C130" s="183" t="s">
        <v>271</v>
      </c>
      <c r="D130" s="192" t="s">
        <v>235</v>
      </c>
      <c r="E130" s="109">
        <v>3</v>
      </c>
      <c r="F130" s="108">
        <f t="shared" si="29"/>
        <v>90</v>
      </c>
      <c r="G130" s="108">
        <f t="shared" si="30"/>
        <v>4</v>
      </c>
      <c r="H130" s="108">
        <v>4</v>
      </c>
      <c r="I130" s="108"/>
      <c r="J130" s="108"/>
      <c r="K130" s="108">
        <f t="shared" si="31"/>
        <v>86</v>
      </c>
      <c r="L130" s="109">
        <f t="shared" si="32"/>
        <v>4</v>
      </c>
      <c r="M130" s="108"/>
      <c r="N130" s="166">
        <f t="shared" si="33"/>
        <v>4.4444444444444446</v>
      </c>
      <c r="O130" s="583" t="s">
        <v>419</v>
      </c>
      <c r="P130" s="461" t="s">
        <v>167</v>
      </c>
      <c r="Q130" s="461"/>
      <c r="R130" s="461" t="s">
        <v>167</v>
      </c>
    </row>
    <row r="131" spans="1:18" ht="15" customHeight="1" x14ac:dyDescent="0.25">
      <c r="A131" s="153" t="s">
        <v>324</v>
      </c>
      <c r="B131" s="154">
        <v>6</v>
      </c>
      <c r="C131" s="183" t="s">
        <v>271</v>
      </c>
      <c r="D131" s="192" t="s">
        <v>331</v>
      </c>
      <c r="E131" s="109">
        <v>3</v>
      </c>
      <c r="F131" s="108">
        <f t="shared" si="29"/>
        <v>90</v>
      </c>
      <c r="G131" s="108">
        <f t="shared" si="30"/>
        <v>6</v>
      </c>
      <c r="H131" s="108">
        <v>4</v>
      </c>
      <c r="I131" s="108"/>
      <c r="J131" s="108">
        <v>2</v>
      </c>
      <c r="K131" s="108">
        <f t="shared" si="31"/>
        <v>84</v>
      </c>
      <c r="L131" s="109">
        <f t="shared" si="32"/>
        <v>6</v>
      </c>
      <c r="M131" s="108"/>
      <c r="N131" s="166">
        <f t="shared" si="33"/>
        <v>6.666666666666667</v>
      </c>
      <c r="O131" s="583" t="s">
        <v>419</v>
      </c>
      <c r="P131" s="461" t="s">
        <v>167</v>
      </c>
      <c r="Q131" s="461" t="s">
        <v>179</v>
      </c>
      <c r="R131" s="461" t="s">
        <v>178</v>
      </c>
    </row>
    <row r="132" spans="1:18" ht="15" customHeight="1" x14ac:dyDescent="0.25">
      <c r="A132" s="153"/>
      <c r="B132" s="154">
        <v>7</v>
      </c>
      <c r="C132" s="175" t="s">
        <v>279</v>
      </c>
      <c r="D132" s="179" t="s">
        <v>289</v>
      </c>
      <c r="E132" s="109">
        <v>4</v>
      </c>
      <c r="F132" s="108">
        <f t="shared" si="29"/>
        <v>120</v>
      </c>
      <c r="G132" s="108">
        <f t="shared" si="30"/>
        <v>8</v>
      </c>
      <c r="H132" s="108">
        <v>4</v>
      </c>
      <c r="I132" s="108"/>
      <c r="J132" s="108">
        <v>4</v>
      </c>
      <c r="K132" s="108">
        <f t="shared" si="31"/>
        <v>112</v>
      </c>
      <c r="L132" s="109">
        <f t="shared" si="32"/>
        <v>8</v>
      </c>
      <c r="M132" s="108"/>
      <c r="N132" s="166">
        <f t="shared" si="33"/>
        <v>6.666666666666667</v>
      </c>
      <c r="O132" s="583" t="s">
        <v>419</v>
      </c>
      <c r="P132" s="461" t="s">
        <v>167</v>
      </c>
      <c r="Q132" s="461" t="s">
        <v>167</v>
      </c>
      <c r="R132" s="461" t="s">
        <v>168</v>
      </c>
    </row>
    <row r="133" spans="1:18" ht="15" customHeight="1" x14ac:dyDescent="0.25">
      <c r="A133" s="153"/>
      <c r="B133" s="154">
        <v>8</v>
      </c>
      <c r="C133" s="175" t="s">
        <v>279</v>
      </c>
      <c r="D133" s="179" t="s">
        <v>289</v>
      </c>
      <c r="E133" s="109">
        <v>4</v>
      </c>
      <c r="F133" s="108">
        <f t="shared" si="29"/>
        <v>120</v>
      </c>
      <c r="G133" s="108">
        <f t="shared" si="30"/>
        <v>8</v>
      </c>
      <c r="H133" s="108">
        <v>4</v>
      </c>
      <c r="I133" s="108"/>
      <c r="J133" s="108">
        <v>4</v>
      </c>
      <c r="K133" s="108">
        <f>F133-G133</f>
        <v>112</v>
      </c>
      <c r="L133" s="109">
        <f t="shared" si="32"/>
        <v>8</v>
      </c>
      <c r="M133" s="108"/>
      <c r="N133" s="166">
        <f>G133/F133*100</f>
        <v>6.666666666666667</v>
      </c>
      <c r="O133" s="583" t="s">
        <v>419</v>
      </c>
      <c r="P133" s="461" t="s">
        <v>167</v>
      </c>
      <c r="Q133" s="461" t="s">
        <v>167</v>
      </c>
      <c r="R133" s="461" t="s">
        <v>168</v>
      </c>
    </row>
    <row r="134" spans="1:18" ht="15" customHeight="1" x14ac:dyDescent="0.25">
      <c r="A134" s="153" t="s">
        <v>325</v>
      </c>
      <c r="B134" s="69"/>
      <c r="C134" s="176"/>
      <c r="D134" s="193" t="s">
        <v>332</v>
      </c>
      <c r="E134" s="69"/>
      <c r="F134" s="108"/>
      <c r="G134" s="108"/>
      <c r="H134" s="108"/>
      <c r="I134" s="108"/>
      <c r="J134" s="108"/>
      <c r="K134" s="108"/>
      <c r="L134" s="109"/>
      <c r="M134" s="108"/>
      <c r="N134" s="166"/>
    </row>
    <row r="135" spans="1:18" ht="15" customHeight="1" x14ac:dyDescent="0.25">
      <c r="A135" s="153" t="s">
        <v>326</v>
      </c>
      <c r="B135" s="69"/>
      <c r="C135" s="176"/>
      <c r="D135" s="194" t="s">
        <v>333</v>
      </c>
      <c r="E135" s="69"/>
      <c r="F135" s="108"/>
      <c r="G135" s="108"/>
      <c r="H135" s="108"/>
      <c r="I135" s="108"/>
      <c r="J135" s="108"/>
      <c r="K135" s="108"/>
      <c r="L135" s="109"/>
      <c r="M135" s="108"/>
      <c r="N135" s="166"/>
    </row>
    <row r="136" spans="1:18" ht="15" customHeight="1" x14ac:dyDescent="0.25">
      <c r="A136" s="153" t="s">
        <v>327</v>
      </c>
      <c r="B136" s="154"/>
      <c r="C136" s="183"/>
      <c r="D136" s="193" t="s">
        <v>150</v>
      </c>
      <c r="E136" s="109"/>
      <c r="F136" s="108"/>
      <c r="G136" s="108"/>
      <c r="H136" s="108"/>
      <c r="I136" s="108"/>
      <c r="J136" s="108"/>
      <c r="K136" s="108"/>
      <c r="L136" s="109"/>
      <c r="M136" s="108"/>
      <c r="N136" s="166"/>
      <c r="P136" s="466"/>
      <c r="R136" s="466"/>
    </row>
    <row r="137" spans="1:18" ht="15" customHeight="1" x14ac:dyDescent="0.25">
      <c r="A137" s="153" t="s">
        <v>328</v>
      </c>
      <c r="B137" s="154"/>
      <c r="C137" s="183"/>
      <c r="D137" s="195" t="s">
        <v>230</v>
      </c>
      <c r="E137" s="109"/>
      <c r="F137" s="108"/>
      <c r="G137" s="108"/>
      <c r="H137" s="108"/>
      <c r="I137" s="108"/>
      <c r="J137" s="108"/>
      <c r="K137" s="108"/>
      <c r="L137" s="109"/>
      <c r="M137" s="108"/>
      <c r="N137" s="166"/>
    </row>
    <row r="138" spans="1:18" ht="15" customHeight="1" x14ac:dyDescent="0.25">
      <c r="A138" s="173" t="s">
        <v>282</v>
      </c>
      <c r="B138" s="154"/>
      <c r="C138" s="183"/>
      <c r="D138" s="165" t="s">
        <v>288</v>
      </c>
      <c r="E138" s="109"/>
      <c r="F138" s="108"/>
      <c r="G138" s="108"/>
      <c r="H138" s="108"/>
      <c r="I138" s="108"/>
      <c r="J138" s="108"/>
      <c r="K138" s="108"/>
      <c r="L138" s="109"/>
      <c r="M138" s="108"/>
      <c r="N138" s="166"/>
    </row>
    <row r="139" spans="1:18" ht="15" customHeight="1" thickBot="1" x14ac:dyDescent="0.3">
      <c r="A139" s="2"/>
      <c r="B139" s="1"/>
      <c r="C139" s="67"/>
      <c r="D139" s="168" t="s">
        <v>16</v>
      </c>
      <c r="E139" s="169">
        <f>SUM(E126:E138)</f>
        <v>30</v>
      </c>
      <c r="F139" s="170">
        <f>SUM(F126:F138)</f>
        <v>900</v>
      </c>
      <c r="G139" s="170">
        <f>SUM(G126:G138)</f>
        <v>48</v>
      </c>
      <c r="H139" s="170">
        <f>SUM(H127:H138)</f>
        <v>30</v>
      </c>
      <c r="I139" s="170">
        <f>SUM(I127:I138)</f>
        <v>0</v>
      </c>
      <c r="J139" s="170">
        <f>SUM(J127:J138)</f>
        <v>18</v>
      </c>
      <c r="K139" s="170">
        <f>SUM(K126:K138)</f>
        <v>852</v>
      </c>
      <c r="L139" s="170">
        <f>SUM(L127:L138)</f>
        <v>48</v>
      </c>
      <c r="M139" s="170"/>
      <c r="N139" s="171"/>
    </row>
    <row r="140" spans="1:18" ht="15" customHeight="1" x14ac:dyDescent="0.25">
      <c r="A140" s="2"/>
      <c r="B140" s="1"/>
      <c r="C140" s="67"/>
      <c r="D140" s="6" t="s">
        <v>17</v>
      </c>
      <c r="E140" s="5">
        <f>30-E139</f>
        <v>0</v>
      </c>
      <c r="F140" s="5"/>
      <c r="G140" s="5"/>
      <c r="H140" s="5"/>
      <c r="I140" s="5"/>
      <c r="J140" s="5"/>
      <c r="K140" s="5"/>
      <c r="L140" s="5"/>
      <c r="M140" s="5"/>
      <c r="N140" s="158" t="s">
        <v>260</v>
      </c>
    </row>
    <row r="141" spans="1:18" ht="15" customHeight="1" x14ac:dyDescent="0.25">
      <c r="A141" s="2"/>
      <c r="B141" s="1"/>
      <c r="C141" s="67"/>
      <c r="D141" s="6"/>
      <c r="E141" s="5"/>
      <c r="F141" s="5"/>
      <c r="G141" s="5"/>
      <c r="H141" s="5"/>
      <c r="I141" s="5"/>
      <c r="J141" s="5"/>
      <c r="K141" s="5"/>
      <c r="L141" s="5"/>
      <c r="M141" s="5"/>
      <c r="N141" s="5"/>
    </row>
    <row r="142" spans="1:18" ht="15" customHeight="1" thickBot="1" x14ac:dyDescent="0.3">
      <c r="A142" s="2"/>
      <c r="B142" s="1"/>
      <c r="C142" s="67"/>
      <c r="D142" s="163" t="s">
        <v>28</v>
      </c>
      <c r="E142" s="68"/>
      <c r="F142" s="68"/>
      <c r="G142" s="68"/>
      <c r="H142" s="68"/>
      <c r="I142" s="68"/>
      <c r="J142" s="68"/>
      <c r="K142" s="68"/>
      <c r="L142" s="68"/>
      <c r="M142" s="68"/>
      <c r="N142" s="68"/>
    </row>
    <row r="143" spans="1:18" ht="15" customHeight="1" x14ac:dyDescent="0.25">
      <c r="A143" s="2"/>
      <c r="B143" s="1"/>
      <c r="C143" s="67"/>
      <c r="D143" s="901" t="s">
        <v>1</v>
      </c>
      <c r="E143" s="903" t="s">
        <v>2</v>
      </c>
      <c r="F143" s="908" t="s">
        <v>3</v>
      </c>
      <c r="G143" s="908"/>
      <c r="H143" s="908"/>
      <c r="I143" s="908"/>
      <c r="J143" s="908"/>
      <c r="K143" s="909"/>
      <c r="L143" s="903" t="s">
        <v>193</v>
      </c>
      <c r="M143" s="903" t="s">
        <v>194</v>
      </c>
      <c r="N143" s="912" t="s">
        <v>4</v>
      </c>
    </row>
    <row r="144" spans="1:18" ht="15" customHeight="1" x14ac:dyDescent="0.25">
      <c r="A144" s="2"/>
      <c r="B144" s="1"/>
      <c r="C144" s="67"/>
      <c r="D144" s="902"/>
      <c r="E144" s="904"/>
      <c r="F144" s="904" t="s">
        <v>5</v>
      </c>
      <c r="G144" s="910" t="s">
        <v>6</v>
      </c>
      <c r="H144" s="910"/>
      <c r="I144" s="910"/>
      <c r="J144" s="910"/>
      <c r="K144" s="904" t="s">
        <v>19</v>
      </c>
      <c r="L144" s="904"/>
      <c r="M144" s="904"/>
      <c r="N144" s="913"/>
    </row>
    <row r="145" spans="1:18" ht="15" customHeight="1" x14ac:dyDescent="0.25">
      <c r="A145" s="2"/>
      <c r="B145" s="1"/>
      <c r="C145" s="67"/>
      <c r="D145" s="902"/>
      <c r="E145" s="904"/>
      <c r="F145" s="907"/>
      <c r="G145" s="904" t="s">
        <v>8</v>
      </c>
      <c r="H145" s="906" t="s">
        <v>9</v>
      </c>
      <c r="I145" s="907"/>
      <c r="J145" s="907"/>
      <c r="K145" s="907"/>
      <c r="L145" s="904"/>
      <c r="M145" s="904"/>
      <c r="N145" s="913"/>
    </row>
    <row r="146" spans="1:18" ht="15" customHeight="1" x14ac:dyDescent="0.25">
      <c r="A146" s="2"/>
      <c r="B146" s="1"/>
      <c r="C146" s="67"/>
      <c r="D146" s="902"/>
      <c r="E146" s="904"/>
      <c r="F146" s="907"/>
      <c r="G146" s="911"/>
      <c r="H146" s="904" t="s">
        <v>10</v>
      </c>
      <c r="I146" s="904" t="s">
        <v>11</v>
      </c>
      <c r="J146" s="904" t="s">
        <v>12</v>
      </c>
      <c r="K146" s="907"/>
      <c r="L146" s="904"/>
      <c r="M146" s="904"/>
      <c r="N146" s="913"/>
    </row>
    <row r="147" spans="1:18" ht="15" customHeight="1" x14ac:dyDescent="0.25">
      <c r="A147" s="2"/>
      <c r="B147" s="1"/>
      <c r="C147" s="67"/>
      <c r="D147" s="902"/>
      <c r="E147" s="904"/>
      <c r="F147" s="907"/>
      <c r="G147" s="911"/>
      <c r="H147" s="904"/>
      <c r="I147" s="904"/>
      <c r="J147" s="904"/>
      <c r="K147" s="907"/>
      <c r="L147" s="904"/>
      <c r="M147" s="904"/>
      <c r="N147" s="913"/>
    </row>
    <row r="148" spans="1:18" ht="15" customHeight="1" x14ac:dyDescent="0.25">
      <c r="A148" s="2"/>
      <c r="B148" s="1"/>
      <c r="C148" s="67"/>
      <c r="D148" s="902"/>
      <c r="E148" s="904"/>
      <c r="F148" s="907"/>
      <c r="G148" s="911"/>
      <c r="H148" s="904"/>
      <c r="I148" s="904"/>
      <c r="J148" s="904"/>
      <c r="K148" s="907"/>
      <c r="L148" s="904"/>
      <c r="M148" s="904"/>
      <c r="N148" s="913"/>
    </row>
    <row r="149" spans="1:18" ht="15" customHeight="1" x14ac:dyDescent="0.25">
      <c r="A149" s="2"/>
      <c r="B149" s="1"/>
      <c r="C149" s="67"/>
      <c r="D149" s="902"/>
      <c r="E149" s="904"/>
      <c r="F149" s="907"/>
      <c r="G149" s="911"/>
      <c r="H149" s="904"/>
      <c r="I149" s="904"/>
      <c r="J149" s="904"/>
      <c r="K149" s="907"/>
      <c r="L149" s="904"/>
      <c r="M149" s="904"/>
      <c r="N149" s="913"/>
      <c r="P149" s="459" t="s">
        <v>409</v>
      </c>
      <c r="Q149" s="459" t="s">
        <v>410</v>
      </c>
      <c r="R149" t="s">
        <v>411</v>
      </c>
    </row>
    <row r="150" spans="1:18" ht="15" customHeight="1" x14ac:dyDescent="0.25">
      <c r="A150" s="153" t="s">
        <v>334</v>
      </c>
      <c r="B150" s="108">
        <v>1</v>
      </c>
      <c r="C150" s="175" t="s">
        <v>271</v>
      </c>
      <c r="D150" s="165" t="s">
        <v>346</v>
      </c>
      <c r="E150" s="109">
        <v>3</v>
      </c>
      <c r="F150" s="108">
        <f t="shared" ref="F150:F158" si="34">E150*30</f>
        <v>90</v>
      </c>
      <c r="G150" s="108">
        <f>H150+I150+J150</f>
        <v>4</v>
      </c>
      <c r="H150" s="108">
        <v>4</v>
      </c>
      <c r="I150" s="108"/>
      <c r="J150" s="108"/>
      <c r="K150" s="108">
        <f t="shared" ref="K150:K158" si="35">F150-G150</f>
        <v>86</v>
      </c>
      <c r="L150" s="109">
        <f t="shared" ref="L150:L158" si="36">H150+J150+I150</f>
        <v>4</v>
      </c>
      <c r="M150" s="108"/>
      <c r="N150" s="166">
        <f>G150/F150*100</f>
        <v>4.4444444444444446</v>
      </c>
      <c r="O150" t="s">
        <v>420</v>
      </c>
      <c r="P150" s="461" t="s">
        <v>167</v>
      </c>
      <c r="Q150" s="461"/>
      <c r="R150" s="461" t="s">
        <v>167</v>
      </c>
    </row>
    <row r="151" spans="1:18" ht="28.5" customHeight="1" x14ac:dyDescent="0.25">
      <c r="A151" s="153" t="s">
        <v>335</v>
      </c>
      <c r="B151" s="108"/>
      <c r="C151" s="175" t="s">
        <v>271</v>
      </c>
      <c r="D151" s="165" t="s">
        <v>347</v>
      </c>
      <c r="E151" s="109">
        <v>1</v>
      </c>
      <c r="F151" s="108">
        <f t="shared" si="34"/>
        <v>30</v>
      </c>
      <c r="G151" s="108">
        <f t="shared" ref="G151:G158" si="37">H151+I151+J151</f>
        <v>4</v>
      </c>
      <c r="H151" s="108"/>
      <c r="I151" s="108"/>
      <c r="J151" s="108">
        <v>4</v>
      </c>
      <c r="K151" s="108">
        <f t="shared" si="35"/>
        <v>26</v>
      </c>
      <c r="L151" s="109">
        <f t="shared" si="36"/>
        <v>4</v>
      </c>
      <c r="M151" s="108"/>
      <c r="N151" s="166">
        <f t="shared" ref="N151:N158" si="38">G151/F151*100</f>
        <v>13.333333333333334</v>
      </c>
      <c r="O151" t="s">
        <v>423</v>
      </c>
      <c r="P151" s="461"/>
      <c r="Q151" s="461" t="s">
        <v>167</v>
      </c>
      <c r="R151" s="461" t="s">
        <v>167</v>
      </c>
    </row>
    <row r="152" spans="1:18" ht="15" customHeight="1" x14ac:dyDescent="0.25">
      <c r="A152" s="153" t="s">
        <v>336</v>
      </c>
      <c r="B152" s="108">
        <v>2</v>
      </c>
      <c r="C152" s="175" t="s">
        <v>271</v>
      </c>
      <c r="D152" s="192" t="s">
        <v>348</v>
      </c>
      <c r="E152" s="109">
        <v>3</v>
      </c>
      <c r="F152" s="108">
        <f t="shared" si="34"/>
        <v>90</v>
      </c>
      <c r="G152" s="108">
        <f t="shared" si="37"/>
        <v>4</v>
      </c>
      <c r="H152" s="108">
        <v>4</v>
      </c>
      <c r="I152" s="108"/>
      <c r="J152" s="108"/>
      <c r="K152" s="108">
        <f t="shared" si="35"/>
        <v>86</v>
      </c>
      <c r="L152" s="109">
        <f t="shared" si="36"/>
        <v>4</v>
      </c>
      <c r="M152" s="108"/>
      <c r="N152" s="166">
        <f t="shared" si="38"/>
        <v>4.4444444444444446</v>
      </c>
      <c r="O152" t="s">
        <v>419</v>
      </c>
      <c r="P152" s="461" t="s">
        <v>167</v>
      </c>
      <c r="Q152" s="461"/>
      <c r="R152" s="461" t="s">
        <v>167</v>
      </c>
    </row>
    <row r="153" spans="1:18" ht="15" customHeight="1" x14ac:dyDescent="0.25">
      <c r="A153" s="153" t="s">
        <v>337</v>
      </c>
      <c r="B153" s="108">
        <v>3</v>
      </c>
      <c r="C153" s="175" t="s">
        <v>271</v>
      </c>
      <c r="D153" s="165" t="s">
        <v>234</v>
      </c>
      <c r="E153" s="109">
        <v>3</v>
      </c>
      <c r="F153" s="108">
        <f t="shared" si="34"/>
        <v>90</v>
      </c>
      <c r="G153" s="108">
        <f t="shared" si="37"/>
        <v>4</v>
      </c>
      <c r="H153" s="108">
        <v>4</v>
      </c>
      <c r="I153" s="108"/>
      <c r="J153" s="108"/>
      <c r="K153" s="108">
        <f t="shared" si="35"/>
        <v>86</v>
      </c>
      <c r="L153" s="109">
        <f t="shared" si="36"/>
        <v>4</v>
      </c>
      <c r="M153" s="108"/>
      <c r="N153" s="166">
        <f t="shared" si="38"/>
        <v>4.4444444444444446</v>
      </c>
      <c r="O153" s="583" t="s">
        <v>419</v>
      </c>
      <c r="P153" s="461" t="s">
        <v>167</v>
      </c>
      <c r="Q153" s="461"/>
      <c r="R153" s="461" t="s">
        <v>167</v>
      </c>
    </row>
    <row r="154" spans="1:18" ht="25.5" customHeight="1" x14ac:dyDescent="0.25">
      <c r="A154" s="153" t="s">
        <v>338</v>
      </c>
      <c r="B154" s="108">
        <v>4</v>
      </c>
      <c r="C154" s="175" t="s">
        <v>271</v>
      </c>
      <c r="D154" s="178" t="s">
        <v>349</v>
      </c>
      <c r="E154" s="109">
        <v>4</v>
      </c>
      <c r="F154" s="108">
        <f t="shared" si="34"/>
        <v>120</v>
      </c>
      <c r="G154" s="108">
        <f t="shared" si="37"/>
        <v>4</v>
      </c>
      <c r="H154" s="108">
        <v>4</v>
      </c>
      <c r="I154" s="108"/>
      <c r="J154" s="108"/>
      <c r="K154" s="108">
        <f t="shared" si="35"/>
        <v>116</v>
      </c>
      <c r="L154" s="109">
        <f t="shared" si="36"/>
        <v>4</v>
      </c>
      <c r="M154" s="108"/>
      <c r="N154" s="166">
        <f t="shared" si="38"/>
        <v>3.3333333333333335</v>
      </c>
      <c r="O154" s="583" t="s">
        <v>420</v>
      </c>
      <c r="P154" s="461" t="s">
        <v>167</v>
      </c>
      <c r="Q154" s="461"/>
      <c r="R154" s="461" t="s">
        <v>167</v>
      </c>
    </row>
    <row r="155" spans="1:18" ht="15" customHeight="1" x14ac:dyDescent="0.25">
      <c r="A155" s="153" t="s">
        <v>339</v>
      </c>
      <c r="B155" s="108">
        <v>5</v>
      </c>
      <c r="C155" s="175" t="s">
        <v>271</v>
      </c>
      <c r="D155" s="192" t="s">
        <v>350</v>
      </c>
      <c r="E155" s="109">
        <v>3</v>
      </c>
      <c r="F155" s="108">
        <f t="shared" si="34"/>
        <v>90</v>
      </c>
      <c r="G155" s="108">
        <f t="shared" si="37"/>
        <v>4</v>
      </c>
      <c r="H155" s="108">
        <v>4</v>
      </c>
      <c r="I155" s="108"/>
      <c r="J155" s="108"/>
      <c r="K155" s="108">
        <f t="shared" si="35"/>
        <v>86</v>
      </c>
      <c r="L155" s="109">
        <f t="shared" si="36"/>
        <v>4</v>
      </c>
      <c r="M155" s="108"/>
      <c r="N155" s="166">
        <f t="shared" si="38"/>
        <v>4.4444444444444446</v>
      </c>
      <c r="O155" s="583" t="s">
        <v>420</v>
      </c>
      <c r="P155" s="462" t="s">
        <v>167</v>
      </c>
      <c r="Q155" s="462"/>
      <c r="R155" s="462" t="s">
        <v>167</v>
      </c>
    </row>
    <row r="156" spans="1:18" ht="15" customHeight="1" x14ac:dyDescent="0.25">
      <c r="A156" s="153"/>
      <c r="B156" s="154">
        <v>6</v>
      </c>
      <c r="C156" s="175" t="s">
        <v>279</v>
      </c>
      <c r="D156" s="179" t="s">
        <v>289</v>
      </c>
      <c r="E156" s="109">
        <v>4</v>
      </c>
      <c r="F156" s="108">
        <f t="shared" si="34"/>
        <v>120</v>
      </c>
      <c r="G156" s="108">
        <f t="shared" si="37"/>
        <v>8</v>
      </c>
      <c r="H156" s="108">
        <v>4</v>
      </c>
      <c r="I156" s="108"/>
      <c r="J156" s="108">
        <v>4</v>
      </c>
      <c r="K156" s="108">
        <f t="shared" si="35"/>
        <v>112</v>
      </c>
      <c r="L156" s="109">
        <f t="shared" si="36"/>
        <v>8</v>
      </c>
      <c r="M156" s="108"/>
      <c r="N156" s="166">
        <f t="shared" si="38"/>
        <v>6.666666666666667</v>
      </c>
      <c r="O156" s="583" t="s">
        <v>419</v>
      </c>
      <c r="P156" s="462" t="s">
        <v>167</v>
      </c>
      <c r="Q156" s="462" t="s">
        <v>167</v>
      </c>
      <c r="R156" s="462" t="s">
        <v>168</v>
      </c>
    </row>
    <row r="157" spans="1:18" ht="15" customHeight="1" x14ac:dyDescent="0.25">
      <c r="A157" s="153"/>
      <c r="B157" s="154">
        <v>7</v>
      </c>
      <c r="C157" s="175" t="s">
        <v>279</v>
      </c>
      <c r="D157" s="179" t="s">
        <v>289</v>
      </c>
      <c r="E157" s="109">
        <v>4</v>
      </c>
      <c r="F157" s="108">
        <f t="shared" si="34"/>
        <v>120</v>
      </c>
      <c r="G157" s="108">
        <f t="shared" si="37"/>
        <v>8</v>
      </c>
      <c r="H157" s="108">
        <v>4</v>
      </c>
      <c r="I157" s="108"/>
      <c r="J157" s="108">
        <v>4</v>
      </c>
      <c r="K157" s="108">
        <f t="shared" si="35"/>
        <v>112</v>
      </c>
      <c r="L157" s="109">
        <f t="shared" si="36"/>
        <v>8</v>
      </c>
      <c r="M157" s="108"/>
      <c r="N157" s="166">
        <f t="shared" si="38"/>
        <v>6.666666666666667</v>
      </c>
      <c r="O157" s="583" t="s">
        <v>419</v>
      </c>
      <c r="P157" s="462" t="s">
        <v>167</v>
      </c>
      <c r="Q157" s="462" t="s">
        <v>167</v>
      </c>
      <c r="R157" s="462" t="s">
        <v>168</v>
      </c>
    </row>
    <row r="158" spans="1:18" ht="15" customHeight="1" x14ac:dyDescent="0.25">
      <c r="A158" s="153"/>
      <c r="B158" s="108">
        <v>8</v>
      </c>
      <c r="C158" s="175" t="s">
        <v>279</v>
      </c>
      <c r="D158" s="179" t="s">
        <v>289</v>
      </c>
      <c r="E158" s="109">
        <v>4</v>
      </c>
      <c r="F158" s="108">
        <f t="shared" si="34"/>
        <v>120</v>
      </c>
      <c r="G158" s="108">
        <f t="shared" si="37"/>
        <v>8</v>
      </c>
      <c r="H158" s="108">
        <v>4</v>
      </c>
      <c r="I158" s="108"/>
      <c r="J158" s="108">
        <v>4</v>
      </c>
      <c r="K158" s="108">
        <f t="shared" si="35"/>
        <v>112</v>
      </c>
      <c r="L158" s="109">
        <f t="shared" si="36"/>
        <v>8</v>
      </c>
      <c r="M158" s="108"/>
      <c r="N158" s="166">
        <f t="shared" si="38"/>
        <v>6.666666666666667</v>
      </c>
      <c r="O158" s="583" t="s">
        <v>419</v>
      </c>
      <c r="P158" s="462" t="s">
        <v>167</v>
      </c>
      <c r="Q158" s="462" t="s">
        <v>167</v>
      </c>
      <c r="R158" s="462" t="s">
        <v>168</v>
      </c>
    </row>
    <row r="159" spans="1:18" ht="15" customHeight="1" x14ac:dyDescent="0.25">
      <c r="A159" s="153" t="s">
        <v>340</v>
      </c>
      <c r="B159" s="108"/>
      <c r="C159" s="175"/>
      <c r="D159" s="193" t="s">
        <v>351</v>
      </c>
      <c r="E159" s="69"/>
      <c r="F159" s="108"/>
      <c r="G159" s="108"/>
      <c r="H159" s="108"/>
      <c r="I159" s="108"/>
      <c r="J159" s="108"/>
      <c r="K159" s="108"/>
      <c r="L159" s="109"/>
      <c r="M159" s="108"/>
      <c r="N159" s="166"/>
    </row>
    <row r="160" spans="1:18" ht="15" customHeight="1" x14ac:dyDescent="0.25">
      <c r="A160" s="153" t="s">
        <v>341</v>
      </c>
      <c r="B160" s="108"/>
      <c r="C160" s="175"/>
      <c r="D160" s="193" t="s">
        <v>352</v>
      </c>
      <c r="E160" s="69"/>
      <c r="F160" s="108"/>
      <c r="G160" s="108"/>
      <c r="H160" s="108"/>
      <c r="I160" s="108"/>
      <c r="J160" s="108"/>
      <c r="K160" s="108"/>
      <c r="L160" s="109"/>
      <c r="M160" s="108"/>
      <c r="N160" s="166"/>
    </row>
    <row r="161" spans="1:18" ht="15" customHeight="1" x14ac:dyDescent="0.25">
      <c r="A161" s="153" t="s">
        <v>342</v>
      </c>
      <c r="B161" s="108"/>
      <c r="C161" s="175"/>
      <c r="D161" s="193" t="s">
        <v>353</v>
      </c>
      <c r="E161" s="69"/>
      <c r="F161" s="108"/>
      <c r="G161" s="108"/>
      <c r="H161" s="108"/>
      <c r="I161" s="108"/>
      <c r="J161" s="108"/>
      <c r="K161" s="108"/>
      <c r="L161" s="109"/>
      <c r="M161" s="108"/>
      <c r="N161" s="166"/>
    </row>
    <row r="162" spans="1:18" ht="15" customHeight="1" x14ac:dyDescent="0.25">
      <c r="A162" s="153" t="s">
        <v>343</v>
      </c>
      <c r="B162" s="69"/>
      <c r="C162" s="176"/>
      <c r="D162" s="194" t="s">
        <v>354</v>
      </c>
      <c r="E162" s="69"/>
      <c r="F162" s="108"/>
      <c r="G162" s="108"/>
      <c r="H162" s="108"/>
      <c r="I162" s="108"/>
      <c r="J162" s="108"/>
      <c r="K162" s="108"/>
      <c r="L162" s="109"/>
      <c r="M162" s="108"/>
      <c r="N162" s="166"/>
    </row>
    <row r="163" spans="1:18" ht="15" customHeight="1" x14ac:dyDescent="0.25">
      <c r="A163" s="153" t="s">
        <v>344</v>
      </c>
      <c r="B163" s="69"/>
      <c r="C163" s="176"/>
      <c r="D163" s="193" t="s">
        <v>237</v>
      </c>
      <c r="E163" s="69"/>
      <c r="F163" s="108"/>
      <c r="G163" s="108"/>
      <c r="H163" s="108"/>
      <c r="I163" s="108"/>
      <c r="J163" s="108"/>
      <c r="K163" s="108"/>
      <c r="L163" s="109"/>
      <c r="M163" s="108"/>
      <c r="N163" s="166"/>
    </row>
    <row r="164" spans="1:18" ht="15" customHeight="1" x14ac:dyDescent="0.25">
      <c r="A164" s="153" t="s">
        <v>345</v>
      </c>
      <c r="B164" s="69"/>
      <c r="C164" s="176"/>
      <c r="D164" s="193" t="s">
        <v>355</v>
      </c>
      <c r="E164" s="69"/>
      <c r="F164" s="108"/>
      <c r="G164" s="108"/>
      <c r="H164" s="108"/>
      <c r="I164" s="108"/>
      <c r="J164" s="108"/>
      <c r="K164" s="108"/>
      <c r="L164" s="109"/>
      <c r="M164" s="108"/>
      <c r="N164" s="166"/>
    </row>
    <row r="165" spans="1:18" ht="15" customHeight="1" x14ac:dyDescent="0.25">
      <c r="A165" s="173" t="s">
        <v>282</v>
      </c>
      <c r="B165" s="182"/>
      <c r="C165" s="196"/>
      <c r="D165" s="165" t="s">
        <v>288</v>
      </c>
      <c r="E165" s="182"/>
      <c r="F165" s="108"/>
      <c r="G165" s="108"/>
      <c r="H165" s="108"/>
      <c r="I165" s="108"/>
      <c r="J165" s="108"/>
      <c r="K165" s="108"/>
      <c r="L165" s="109"/>
      <c r="M165" s="108"/>
      <c r="N165" s="166"/>
    </row>
    <row r="166" spans="1:18" ht="15" customHeight="1" thickBot="1" x14ac:dyDescent="0.3">
      <c r="A166" s="2"/>
      <c r="B166" s="1"/>
      <c r="C166" s="67"/>
      <c r="D166" s="168" t="s">
        <v>16</v>
      </c>
      <c r="E166" s="169">
        <f>SUM(E150:E165)</f>
        <v>29</v>
      </c>
      <c r="F166" s="170">
        <f>SUM(F150:F165)</f>
        <v>870</v>
      </c>
      <c r="G166" s="170">
        <f t="shared" ref="G166:N166" si="39">SUM(G150:G165)</f>
        <v>48</v>
      </c>
      <c r="H166" s="170">
        <f t="shared" si="39"/>
        <v>32</v>
      </c>
      <c r="I166" s="170">
        <f t="shared" si="39"/>
        <v>0</v>
      </c>
      <c r="J166" s="170">
        <f t="shared" si="39"/>
        <v>16</v>
      </c>
      <c r="K166" s="170">
        <f>SUM(K150:K165)</f>
        <v>822</v>
      </c>
      <c r="L166" s="170">
        <f t="shared" si="39"/>
        <v>48</v>
      </c>
      <c r="M166" s="170">
        <f t="shared" si="39"/>
        <v>0</v>
      </c>
      <c r="N166" s="171">
        <f t="shared" si="39"/>
        <v>54.444444444444436</v>
      </c>
    </row>
    <row r="167" spans="1:18" ht="15" customHeight="1" x14ac:dyDescent="0.25">
      <c r="A167" s="2"/>
      <c r="B167" s="1"/>
      <c r="C167" s="67"/>
      <c r="D167" s="6" t="s">
        <v>17</v>
      </c>
      <c r="E167" s="5">
        <f>30-E166</f>
        <v>1</v>
      </c>
      <c r="F167" s="68"/>
      <c r="G167" s="68"/>
      <c r="H167" s="68"/>
      <c r="I167" s="68"/>
      <c r="J167" s="68"/>
      <c r="K167" s="68"/>
      <c r="L167" s="68"/>
      <c r="M167" s="68"/>
      <c r="N167" s="158" t="s">
        <v>356</v>
      </c>
    </row>
    <row r="168" spans="1:18" ht="15" customHeight="1" x14ac:dyDescent="0.25">
      <c r="A168" s="2"/>
      <c r="B168" s="1"/>
      <c r="C168" s="67"/>
      <c r="D168" s="6"/>
      <c r="E168" s="5"/>
      <c r="F168" s="68"/>
      <c r="G168" s="68"/>
      <c r="H168" s="68"/>
      <c r="I168" s="68"/>
      <c r="J168" s="68"/>
      <c r="K168" s="68"/>
      <c r="L168" s="68"/>
      <c r="M168" s="68"/>
      <c r="N168" s="68"/>
    </row>
    <row r="169" spans="1:18" ht="15" customHeight="1" x14ac:dyDescent="0.25">
      <c r="A169" s="2"/>
      <c r="B169" s="1"/>
      <c r="C169" s="67"/>
      <c r="D169" s="163" t="s">
        <v>29</v>
      </c>
      <c r="E169" s="68"/>
      <c r="F169" s="68"/>
      <c r="G169" s="68"/>
      <c r="H169" s="68"/>
      <c r="I169" s="68"/>
      <c r="J169" s="68"/>
      <c r="K169" s="68"/>
      <c r="L169" s="68"/>
      <c r="M169" s="68"/>
      <c r="N169" s="68"/>
    </row>
    <row r="170" spans="1:18" ht="15" customHeight="1" x14ac:dyDescent="0.25">
      <c r="A170" s="2"/>
      <c r="B170" s="1"/>
      <c r="C170" s="67"/>
      <c r="D170" s="905" t="s">
        <v>1</v>
      </c>
      <c r="E170" s="904" t="s">
        <v>2</v>
      </c>
      <c r="F170" s="906" t="s">
        <v>3</v>
      </c>
      <c r="G170" s="906"/>
      <c r="H170" s="906"/>
      <c r="I170" s="906"/>
      <c r="J170" s="906"/>
      <c r="K170" s="907"/>
      <c r="L170" s="904" t="s">
        <v>193</v>
      </c>
      <c r="M170" s="904" t="s">
        <v>194</v>
      </c>
      <c r="N170" s="904" t="s">
        <v>4</v>
      </c>
    </row>
    <row r="171" spans="1:18" ht="15" customHeight="1" x14ac:dyDescent="0.25">
      <c r="A171" s="2"/>
      <c r="B171" s="1"/>
      <c r="C171" s="67"/>
      <c r="D171" s="905"/>
      <c r="E171" s="904"/>
      <c r="F171" s="904" t="s">
        <v>5</v>
      </c>
      <c r="G171" s="910" t="s">
        <v>6</v>
      </c>
      <c r="H171" s="910"/>
      <c r="I171" s="910"/>
      <c r="J171" s="910"/>
      <c r="K171" s="904" t="s">
        <v>19</v>
      </c>
      <c r="L171" s="904"/>
      <c r="M171" s="904"/>
      <c r="N171" s="904"/>
    </row>
    <row r="172" spans="1:18" ht="15" customHeight="1" x14ac:dyDescent="0.25">
      <c r="A172" s="2"/>
      <c r="B172" s="1"/>
      <c r="C172" s="67"/>
      <c r="D172" s="905"/>
      <c r="E172" s="904"/>
      <c r="F172" s="907"/>
      <c r="G172" s="904" t="s">
        <v>8</v>
      </c>
      <c r="H172" s="906" t="s">
        <v>9</v>
      </c>
      <c r="I172" s="907"/>
      <c r="J172" s="907"/>
      <c r="K172" s="907"/>
      <c r="L172" s="904"/>
      <c r="M172" s="904"/>
      <c r="N172" s="904"/>
    </row>
    <row r="173" spans="1:18" ht="15" customHeight="1" x14ac:dyDescent="0.25">
      <c r="A173" s="2"/>
      <c r="B173" s="1"/>
      <c r="C173" s="67"/>
      <c r="D173" s="905"/>
      <c r="E173" s="904"/>
      <c r="F173" s="907"/>
      <c r="G173" s="911"/>
      <c r="H173" s="904" t="s">
        <v>10</v>
      </c>
      <c r="I173" s="904" t="s">
        <v>11</v>
      </c>
      <c r="J173" s="904" t="s">
        <v>12</v>
      </c>
      <c r="K173" s="907"/>
      <c r="L173" s="904"/>
      <c r="M173" s="904"/>
      <c r="N173" s="904"/>
    </row>
    <row r="174" spans="1:18" ht="15" customHeight="1" x14ac:dyDescent="0.25">
      <c r="A174" s="2"/>
      <c r="B174" s="1"/>
      <c r="C174" s="67"/>
      <c r="D174" s="905"/>
      <c r="E174" s="904"/>
      <c r="F174" s="907"/>
      <c r="G174" s="911"/>
      <c r="H174" s="904"/>
      <c r="I174" s="904"/>
      <c r="J174" s="904"/>
      <c r="K174" s="907"/>
      <c r="L174" s="904"/>
      <c r="M174" s="904"/>
      <c r="N174" s="904"/>
    </row>
    <row r="175" spans="1:18" ht="15" customHeight="1" x14ac:dyDescent="0.25">
      <c r="A175" s="2"/>
      <c r="B175" s="1"/>
      <c r="C175" s="67"/>
      <c r="D175" s="905"/>
      <c r="E175" s="904"/>
      <c r="F175" s="907"/>
      <c r="G175" s="911"/>
      <c r="H175" s="904"/>
      <c r="I175" s="904"/>
      <c r="J175" s="904"/>
      <c r="K175" s="907"/>
      <c r="L175" s="904"/>
      <c r="M175" s="904"/>
      <c r="N175" s="904"/>
    </row>
    <row r="176" spans="1:18" ht="15" customHeight="1" x14ac:dyDescent="0.25">
      <c r="A176" s="2"/>
      <c r="B176" s="1"/>
      <c r="C176" s="67"/>
      <c r="D176" s="905"/>
      <c r="E176" s="904"/>
      <c r="F176" s="907"/>
      <c r="G176" s="911"/>
      <c r="H176" s="904"/>
      <c r="I176" s="904"/>
      <c r="J176" s="904"/>
      <c r="K176" s="907"/>
      <c r="L176" s="904"/>
      <c r="M176" s="904"/>
      <c r="N176" s="904"/>
      <c r="P176" s="459" t="s">
        <v>409</v>
      </c>
      <c r="Q176" s="459" t="s">
        <v>410</v>
      </c>
      <c r="R176" t="s">
        <v>411</v>
      </c>
    </row>
    <row r="177" spans="1:18" ht="15" customHeight="1" x14ac:dyDescent="0.25">
      <c r="A177" s="153" t="s">
        <v>249</v>
      </c>
      <c r="B177" s="108">
        <v>1</v>
      </c>
      <c r="C177" s="108" t="s">
        <v>257</v>
      </c>
      <c r="D177" s="155" t="s">
        <v>407</v>
      </c>
      <c r="E177" s="109">
        <v>2</v>
      </c>
      <c r="F177" s="108">
        <f t="shared" ref="F177:F184" si="40">E177*30</f>
        <v>60</v>
      </c>
      <c r="G177" s="108">
        <f>H177+I177+J177</f>
        <v>4</v>
      </c>
      <c r="H177" s="108"/>
      <c r="I177" s="108"/>
      <c r="J177" s="108">
        <v>4</v>
      </c>
      <c r="K177" s="108">
        <f t="shared" ref="K177:K184" si="41">F177-G177</f>
        <v>56</v>
      </c>
      <c r="L177" s="109">
        <f>H177+J177+I177</f>
        <v>4</v>
      </c>
      <c r="M177" s="108"/>
      <c r="N177" s="109">
        <f>G177/F177*100</f>
        <v>6.666666666666667</v>
      </c>
      <c r="O177" t="s">
        <v>419</v>
      </c>
      <c r="P177" s="462"/>
      <c r="Q177" s="462" t="s">
        <v>167</v>
      </c>
      <c r="R177" s="462" t="s">
        <v>167</v>
      </c>
    </row>
    <row r="178" spans="1:18" ht="25.5" customHeight="1" x14ac:dyDescent="0.25">
      <c r="A178" s="153" t="s">
        <v>357</v>
      </c>
      <c r="B178" s="108"/>
      <c r="C178" s="108" t="s">
        <v>13</v>
      </c>
      <c r="D178" s="181" t="s">
        <v>358</v>
      </c>
      <c r="E178" s="109">
        <v>1</v>
      </c>
      <c r="F178" s="108">
        <f t="shared" si="40"/>
        <v>30</v>
      </c>
      <c r="G178" s="108">
        <f>H178+I178+J178</f>
        <v>4</v>
      </c>
      <c r="H178" s="108"/>
      <c r="I178" s="108"/>
      <c r="J178" s="108">
        <v>4</v>
      </c>
      <c r="K178" s="108">
        <f t="shared" si="41"/>
        <v>26</v>
      </c>
      <c r="L178" s="109">
        <f>H178+J178+I178</f>
        <v>4</v>
      </c>
      <c r="M178" s="108"/>
      <c r="N178" s="109">
        <f>G178/F178*100</f>
        <v>13.333333333333334</v>
      </c>
      <c r="O178" t="s">
        <v>421</v>
      </c>
      <c r="P178" s="462"/>
      <c r="Q178" s="462" t="s">
        <v>167</v>
      </c>
      <c r="R178" s="462" t="s">
        <v>167</v>
      </c>
    </row>
    <row r="179" spans="1:18" ht="15" customHeight="1" x14ac:dyDescent="0.25">
      <c r="A179" s="153" t="s">
        <v>359</v>
      </c>
      <c r="B179" s="108">
        <v>2</v>
      </c>
      <c r="C179" s="108" t="s">
        <v>13</v>
      </c>
      <c r="D179" s="4" t="s">
        <v>197</v>
      </c>
      <c r="E179" s="109">
        <v>6</v>
      </c>
      <c r="F179" s="108">
        <f t="shared" si="40"/>
        <v>180</v>
      </c>
      <c r="G179" s="108"/>
      <c r="H179" s="108"/>
      <c r="I179" s="108"/>
      <c r="J179" s="108"/>
      <c r="K179" s="108">
        <f t="shared" si="41"/>
        <v>180</v>
      </c>
      <c r="L179" s="109"/>
      <c r="M179" s="108"/>
      <c r="N179" s="109"/>
      <c r="O179" t="s">
        <v>422</v>
      </c>
      <c r="P179" s="462"/>
      <c r="Q179" s="462"/>
      <c r="R179" s="462"/>
    </row>
    <row r="180" spans="1:18" ht="15" customHeight="1" x14ac:dyDescent="0.25">
      <c r="A180" s="153" t="s">
        <v>360</v>
      </c>
      <c r="B180" s="108">
        <v>3</v>
      </c>
      <c r="C180" s="108" t="s">
        <v>13</v>
      </c>
      <c r="D180" s="4" t="s">
        <v>186</v>
      </c>
      <c r="E180" s="109">
        <v>6</v>
      </c>
      <c r="F180" s="108">
        <f t="shared" si="40"/>
        <v>180</v>
      </c>
      <c r="G180" s="108">
        <f>H180+I180+J180</f>
        <v>0</v>
      </c>
      <c r="H180" s="108"/>
      <c r="I180" s="108"/>
      <c r="J180" s="108"/>
      <c r="K180" s="108">
        <f t="shared" si="41"/>
        <v>180</v>
      </c>
      <c r="L180" s="109"/>
      <c r="M180" s="108"/>
      <c r="N180" s="109"/>
      <c r="O180" s="583" t="s">
        <v>424</v>
      </c>
      <c r="P180" s="462"/>
      <c r="Q180" s="462"/>
      <c r="R180" s="462"/>
    </row>
    <row r="181" spans="1:18" ht="15" customHeight="1" x14ac:dyDescent="0.25">
      <c r="A181" s="153"/>
      <c r="B181" s="108">
        <v>4</v>
      </c>
      <c r="C181" s="108" t="s">
        <v>279</v>
      </c>
      <c r="D181" s="174" t="s">
        <v>289</v>
      </c>
      <c r="E181" s="109">
        <v>4</v>
      </c>
      <c r="F181" s="108">
        <f t="shared" si="40"/>
        <v>120</v>
      </c>
      <c r="G181" s="108">
        <f>H181+I181+J181</f>
        <v>8</v>
      </c>
      <c r="H181" s="108">
        <v>4</v>
      </c>
      <c r="I181" s="108"/>
      <c r="J181" s="108">
        <v>4</v>
      </c>
      <c r="K181" s="108">
        <f t="shared" si="41"/>
        <v>112</v>
      </c>
      <c r="L181" s="109">
        <f>H181+J181+I181</f>
        <v>8</v>
      </c>
      <c r="M181" s="108"/>
      <c r="N181" s="109">
        <f>G181/F181*100</f>
        <v>6.666666666666667</v>
      </c>
      <c r="O181" t="s">
        <v>419</v>
      </c>
      <c r="P181" s="462" t="s">
        <v>167</v>
      </c>
      <c r="Q181" s="462" t="s">
        <v>167</v>
      </c>
      <c r="R181" s="462" t="s">
        <v>168</v>
      </c>
    </row>
    <row r="182" spans="1:18" ht="15" customHeight="1" x14ac:dyDescent="0.25">
      <c r="A182" s="153"/>
      <c r="B182" s="108">
        <v>5</v>
      </c>
      <c r="C182" s="108" t="s">
        <v>279</v>
      </c>
      <c r="D182" s="174" t="s">
        <v>289</v>
      </c>
      <c r="E182" s="109">
        <v>4</v>
      </c>
      <c r="F182" s="108">
        <f t="shared" si="40"/>
        <v>120</v>
      </c>
      <c r="G182" s="108">
        <f>H182+I182+J182</f>
        <v>8</v>
      </c>
      <c r="H182" s="108">
        <v>4</v>
      </c>
      <c r="I182" s="108"/>
      <c r="J182" s="108">
        <v>4</v>
      </c>
      <c r="K182" s="108">
        <f t="shared" si="41"/>
        <v>112</v>
      </c>
      <c r="L182" s="109">
        <f>H182+J182+I182</f>
        <v>8</v>
      </c>
      <c r="M182" s="108"/>
      <c r="N182" s="109">
        <f>G182/F182*100</f>
        <v>6.666666666666667</v>
      </c>
      <c r="O182" t="s">
        <v>419</v>
      </c>
      <c r="P182" s="462" t="s">
        <v>167</v>
      </c>
      <c r="Q182" s="462" t="s">
        <v>167</v>
      </c>
      <c r="R182" s="462" t="s">
        <v>168</v>
      </c>
    </row>
    <row r="183" spans="1:18" ht="15" customHeight="1" x14ac:dyDescent="0.25">
      <c r="A183" s="153"/>
      <c r="B183" s="108">
        <v>6</v>
      </c>
      <c r="C183" s="108" t="s">
        <v>279</v>
      </c>
      <c r="D183" s="174" t="s">
        <v>289</v>
      </c>
      <c r="E183" s="109">
        <v>4</v>
      </c>
      <c r="F183" s="108">
        <f t="shared" si="40"/>
        <v>120</v>
      </c>
      <c r="G183" s="108">
        <f>H183+I183+J183</f>
        <v>8</v>
      </c>
      <c r="H183" s="108">
        <v>4</v>
      </c>
      <c r="I183" s="108"/>
      <c r="J183" s="108">
        <v>4</v>
      </c>
      <c r="K183" s="108">
        <f t="shared" si="41"/>
        <v>112</v>
      </c>
      <c r="L183" s="109">
        <f>H183+J183+I183</f>
        <v>8</v>
      </c>
      <c r="M183" s="108"/>
      <c r="N183" s="109">
        <f>G183/F183*100</f>
        <v>6.666666666666667</v>
      </c>
      <c r="O183" t="s">
        <v>419</v>
      </c>
      <c r="P183" s="462" t="s">
        <v>167</v>
      </c>
      <c r="Q183" s="462" t="s">
        <v>167</v>
      </c>
      <c r="R183" s="462" t="s">
        <v>168</v>
      </c>
    </row>
    <row r="184" spans="1:18" ht="15" customHeight="1" x14ac:dyDescent="0.25">
      <c r="A184" s="153"/>
      <c r="B184" s="108">
        <v>7</v>
      </c>
      <c r="C184" s="108" t="s">
        <v>279</v>
      </c>
      <c r="D184" s="174" t="s">
        <v>289</v>
      </c>
      <c r="E184" s="109">
        <v>4</v>
      </c>
      <c r="F184" s="108">
        <f t="shared" si="40"/>
        <v>120</v>
      </c>
      <c r="G184" s="108">
        <f>H184+I184+J184</f>
        <v>8</v>
      </c>
      <c r="H184" s="108">
        <v>4</v>
      </c>
      <c r="I184" s="108"/>
      <c r="J184" s="108">
        <v>4</v>
      </c>
      <c r="K184" s="108">
        <f t="shared" si="41"/>
        <v>112</v>
      </c>
      <c r="L184" s="109">
        <f>H184+J184+I184</f>
        <v>8</v>
      </c>
      <c r="M184" s="108"/>
      <c r="N184" s="109">
        <f>G184/F184*100</f>
        <v>6.666666666666667</v>
      </c>
      <c r="O184" t="s">
        <v>419</v>
      </c>
      <c r="P184" s="462" t="s">
        <v>167</v>
      </c>
      <c r="Q184" s="462" t="s">
        <v>167</v>
      </c>
      <c r="R184" s="462" t="s">
        <v>168</v>
      </c>
    </row>
    <row r="185" spans="1:18" ht="15" customHeight="1" x14ac:dyDescent="0.25">
      <c r="A185" s="153" t="s">
        <v>361</v>
      </c>
      <c r="B185" s="108"/>
      <c r="C185" s="108"/>
      <c r="D185" s="188" t="s">
        <v>362</v>
      </c>
      <c r="E185" s="109"/>
      <c r="F185" s="108"/>
      <c r="G185" s="108"/>
      <c r="H185" s="108"/>
      <c r="I185" s="108"/>
      <c r="J185" s="108"/>
      <c r="K185" s="108"/>
      <c r="L185" s="109"/>
      <c r="M185" s="108"/>
      <c r="N185" s="109"/>
      <c r="P185" s="462"/>
      <c r="Q185" s="462"/>
      <c r="R185" s="462"/>
    </row>
    <row r="186" spans="1:18" ht="15" customHeight="1" x14ac:dyDescent="0.25">
      <c r="A186" s="153" t="s">
        <v>363</v>
      </c>
      <c r="B186" s="108"/>
      <c r="C186" s="108"/>
      <c r="D186" s="188" t="s">
        <v>151</v>
      </c>
      <c r="E186" s="109"/>
      <c r="F186" s="108"/>
      <c r="G186" s="108"/>
      <c r="H186" s="108"/>
      <c r="I186" s="108"/>
      <c r="J186" s="108"/>
      <c r="K186" s="108"/>
      <c r="L186" s="109"/>
      <c r="M186" s="108"/>
      <c r="N186" s="109"/>
    </row>
    <row r="187" spans="1:18" ht="15" customHeight="1" x14ac:dyDescent="0.25">
      <c r="A187" s="153" t="s">
        <v>364</v>
      </c>
      <c r="B187" s="108"/>
      <c r="C187" s="108"/>
      <c r="D187" s="190" t="s">
        <v>236</v>
      </c>
      <c r="E187" s="133"/>
      <c r="F187" s="108"/>
      <c r="G187" s="108"/>
      <c r="H187" s="108"/>
      <c r="I187" s="108"/>
      <c r="J187" s="108"/>
      <c r="K187" s="108"/>
      <c r="L187" s="109"/>
      <c r="M187" s="108"/>
      <c r="N187" s="109"/>
    </row>
    <row r="188" spans="1:18" ht="15" customHeight="1" x14ac:dyDescent="0.25">
      <c r="A188" s="153" t="s">
        <v>365</v>
      </c>
      <c r="B188" s="108"/>
      <c r="C188" s="108"/>
      <c r="D188" s="188" t="s">
        <v>366</v>
      </c>
      <c r="E188" s="133"/>
      <c r="F188" s="108"/>
      <c r="G188" s="108"/>
      <c r="H188" s="108"/>
      <c r="I188" s="108"/>
      <c r="J188" s="108"/>
      <c r="K188" s="108"/>
      <c r="L188" s="109"/>
      <c r="M188" s="108"/>
      <c r="N188" s="109"/>
    </row>
    <row r="189" spans="1:18" ht="15" customHeight="1" x14ac:dyDescent="0.25">
      <c r="A189" s="153" t="s">
        <v>367</v>
      </c>
      <c r="B189" s="108"/>
      <c r="C189" s="108"/>
      <c r="D189" s="188" t="s">
        <v>368</v>
      </c>
      <c r="E189" s="109"/>
      <c r="F189" s="108"/>
      <c r="G189" s="108"/>
      <c r="H189" s="108"/>
      <c r="I189" s="108"/>
      <c r="J189" s="108"/>
      <c r="K189" s="108"/>
      <c r="L189" s="109"/>
      <c r="M189" s="108"/>
      <c r="N189" s="109"/>
    </row>
    <row r="190" spans="1:18" ht="15" customHeight="1" x14ac:dyDescent="0.25">
      <c r="A190" s="153" t="s">
        <v>369</v>
      </c>
      <c r="B190" s="133"/>
      <c r="C190" s="133"/>
      <c r="D190" s="189" t="s">
        <v>238</v>
      </c>
      <c r="E190" s="133"/>
      <c r="F190" s="108"/>
      <c r="G190" s="108"/>
      <c r="H190" s="108"/>
      <c r="I190" s="108"/>
      <c r="J190" s="108"/>
      <c r="K190" s="108"/>
      <c r="L190" s="109"/>
      <c r="M190" s="108"/>
      <c r="N190" s="109"/>
    </row>
    <row r="191" spans="1:18" ht="15" customHeight="1" x14ac:dyDescent="0.25">
      <c r="A191" s="153" t="s">
        <v>370</v>
      </c>
      <c r="B191" s="108"/>
      <c r="C191" s="108"/>
      <c r="D191" s="188" t="s">
        <v>371</v>
      </c>
      <c r="E191" s="109"/>
      <c r="F191" s="108"/>
      <c r="G191" s="108"/>
      <c r="H191" s="108"/>
      <c r="I191" s="108"/>
      <c r="J191" s="108"/>
      <c r="K191" s="108"/>
      <c r="L191" s="109"/>
      <c r="M191" s="108"/>
      <c r="N191" s="109"/>
    </row>
    <row r="192" spans="1:18" ht="15" customHeight="1" x14ac:dyDescent="0.25">
      <c r="A192" s="153" t="s">
        <v>372</v>
      </c>
      <c r="B192" s="108"/>
      <c r="C192" s="108"/>
      <c r="D192" s="188" t="s">
        <v>373</v>
      </c>
      <c r="E192" s="109"/>
      <c r="F192" s="108"/>
      <c r="G192" s="108"/>
      <c r="H192" s="108"/>
      <c r="I192" s="108"/>
      <c r="J192" s="108"/>
      <c r="K192" s="108"/>
      <c r="L192" s="109"/>
      <c r="M192" s="108"/>
      <c r="N192" s="109"/>
    </row>
    <row r="193" spans="1:14" ht="15" customHeight="1" x14ac:dyDescent="0.25">
      <c r="A193" s="153" t="s">
        <v>282</v>
      </c>
      <c r="B193" s="108"/>
      <c r="C193" s="108"/>
      <c r="D193" s="66" t="s">
        <v>288</v>
      </c>
      <c r="E193" s="197"/>
      <c r="F193" s="108"/>
      <c r="G193" s="108"/>
      <c r="H193" s="108"/>
      <c r="I193" s="108"/>
      <c r="J193" s="108"/>
      <c r="K193" s="108"/>
      <c r="L193" s="109"/>
      <c r="M193" s="108"/>
      <c r="N193" s="109"/>
    </row>
    <row r="194" spans="1:14" ht="15" customHeight="1" x14ac:dyDescent="0.25">
      <c r="A194" s="2"/>
      <c r="B194" s="1"/>
      <c r="C194" s="67"/>
      <c r="D194" s="160" t="s">
        <v>16</v>
      </c>
      <c r="E194" s="161">
        <f>SUM(E177:E193)</f>
        <v>31</v>
      </c>
      <c r="F194" s="162">
        <f>SUM(F177:F193)</f>
        <v>930</v>
      </c>
      <c r="G194" s="162">
        <f t="shared" ref="G194:N194" si="42">SUM(G177:G193)</f>
        <v>40</v>
      </c>
      <c r="H194" s="162">
        <f t="shared" si="42"/>
        <v>16</v>
      </c>
      <c r="I194" s="162">
        <f t="shared" si="42"/>
        <v>0</v>
      </c>
      <c r="J194" s="162">
        <f t="shared" si="42"/>
        <v>24</v>
      </c>
      <c r="K194" s="162">
        <f>SUM(K177:K193)</f>
        <v>890</v>
      </c>
      <c r="L194" s="162">
        <f t="shared" si="42"/>
        <v>40</v>
      </c>
      <c r="M194" s="162">
        <f t="shared" si="42"/>
        <v>0</v>
      </c>
      <c r="N194" s="162">
        <f t="shared" si="42"/>
        <v>46.666666666666664</v>
      </c>
    </row>
    <row r="195" spans="1:14" ht="15" customHeight="1" x14ac:dyDescent="0.25">
      <c r="A195" s="2"/>
      <c r="B195" s="1"/>
      <c r="C195" s="67"/>
      <c r="D195" s="6" t="s">
        <v>17</v>
      </c>
      <c r="E195" s="7">
        <f>30-E194</f>
        <v>-1</v>
      </c>
      <c r="F195" s="68"/>
      <c r="G195" s="68"/>
      <c r="H195" s="68"/>
      <c r="I195" s="68"/>
      <c r="J195" s="68"/>
      <c r="K195" s="68"/>
      <c r="L195" s="68"/>
      <c r="M195" s="68"/>
      <c r="N195" s="158" t="s">
        <v>425</v>
      </c>
    </row>
    <row r="196" spans="1:14" ht="15" customHeight="1" x14ac:dyDescent="0.25">
      <c r="A196" s="2"/>
      <c r="B196" s="1"/>
      <c r="C196" s="67"/>
      <c r="D196" s="3"/>
      <c r="E196" s="150">
        <f t="shared" ref="E196:M196" si="43">E19+E38+E65+E90+E115+E139+E166+E194</f>
        <v>240</v>
      </c>
      <c r="F196" s="150">
        <f>F19+F38+F65+F90+F115+F139+F166+F194</f>
        <v>7200</v>
      </c>
      <c r="G196" s="150">
        <f t="shared" si="43"/>
        <v>408</v>
      </c>
      <c r="H196" s="151">
        <f t="shared" si="43"/>
        <v>258</v>
      </c>
      <c r="I196" s="151">
        <f t="shared" si="43"/>
        <v>8</v>
      </c>
      <c r="J196" s="151">
        <f t="shared" si="43"/>
        <v>142</v>
      </c>
      <c r="K196" s="151">
        <f t="shared" si="43"/>
        <v>6642</v>
      </c>
      <c r="L196" s="150">
        <f t="shared" si="43"/>
        <v>382</v>
      </c>
      <c r="M196" s="150">
        <f t="shared" si="43"/>
        <v>26</v>
      </c>
      <c r="N196" s="68"/>
    </row>
    <row r="197" spans="1:14" ht="15" customHeight="1" x14ac:dyDescent="0.25">
      <c r="L197" s="899">
        <f>L196+M196</f>
        <v>408</v>
      </c>
      <c r="M197" s="900"/>
    </row>
    <row r="198" spans="1:14" ht="15" customHeight="1" x14ac:dyDescent="0.25"/>
    <row r="199" spans="1:14" ht="15" customHeight="1" x14ac:dyDescent="0.25"/>
    <row r="200" spans="1:14" ht="15" customHeight="1" x14ac:dyDescent="0.25"/>
    <row r="201" spans="1:14" ht="15" customHeight="1" x14ac:dyDescent="0.25"/>
    <row r="202" spans="1:14" ht="15" customHeight="1" x14ac:dyDescent="0.25"/>
    <row r="203" spans="1:14" ht="15" customHeight="1" x14ac:dyDescent="0.25"/>
    <row r="204" spans="1:14" ht="15" customHeight="1" x14ac:dyDescent="0.25"/>
    <row r="205" spans="1:14" ht="15" customHeight="1" x14ac:dyDescent="0.25"/>
    <row r="206" spans="1:14" ht="15" customHeight="1" x14ac:dyDescent="0.25"/>
    <row r="207" spans="1:14" ht="15" customHeight="1" x14ac:dyDescent="0.25"/>
    <row r="208" spans="1:14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</sheetData>
  <mergeCells count="114">
    <mergeCell ref="D1:N1"/>
    <mergeCell ref="D4:D10"/>
    <mergeCell ref="E4:E10"/>
    <mergeCell ref="F4:K4"/>
    <mergeCell ref="L4:L10"/>
    <mergeCell ref="M4:M10"/>
    <mergeCell ref="F5:F10"/>
    <mergeCell ref="G5:J5"/>
    <mergeCell ref="N4:N10"/>
    <mergeCell ref="H7:H10"/>
    <mergeCell ref="N45:N51"/>
    <mergeCell ref="N69:N75"/>
    <mergeCell ref="L69:L75"/>
    <mergeCell ref="D69:D75"/>
    <mergeCell ref="E69:E75"/>
    <mergeCell ref="L45:L51"/>
    <mergeCell ref="H47:J47"/>
    <mergeCell ref="M69:M75"/>
    <mergeCell ref="M45:M51"/>
    <mergeCell ref="I48:I51"/>
    <mergeCell ref="K70:K75"/>
    <mergeCell ref="J48:J51"/>
    <mergeCell ref="F69:K69"/>
    <mergeCell ref="F70:F75"/>
    <mergeCell ref="G70:J70"/>
    <mergeCell ref="F46:F51"/>
    <mergeCell ref="G46:J46"/>
    <mergeCell ref="K46:K51"/>
    <mergeCell ref="G47:G51"/>
    <mergeCell ref="G121:G125"/>
    <mergeCell ref="H121:J121"/>
    <mergeCell ref="H122:H125"/>
    <mergeCell ref="I122:I125"/>
    <mergeCell ref="J122:J125"/>
    <mergeCell ref="K120:K125"/>
    <mergeCell ref="I7:I10"/>
    <mergeCell ref="J7:J10"/>
    <mergeCell ref="F119:K119"/>
    <mergeCell ref="K5:K10"/>
    <mergeCell ref="G6:G10"/>
    <mergeCell ref="H6:J6"/>
    <mergeCell ref="F23:K23"/>
    <mergeCell ref="K95:K100"/>
    <mergeCell ref="G96:G100"/>
    <mergeCell ref="H26:H29"/>
    <mergeCell ref="F120:F125"/>
    <mergeCell ref="G120:J120"/>
    <mergeCell ref="J26:J29"/>
    <mergeCell ref="D45:D51"/>
    <mergeCell ref="E45:E51"/>
    <mergeCell ref="F45:K45"/>
    <mergeCell ref="E23:E29"/>
    <mergeCell ref="D23:D29"/>
    <mergeCell ref="D119:D125"/>
    <mergeCell ref="E119:E125"/>
    <mergeCell ref="D94:D100"/>
    <mergeCell ref="E94:E100"/>
    <mergeCell ref="H48:H51"/>
    <mergeCell ref="F95:F100"/>
    <mergeCell ref="G95:J95"/>
    <mergeCell ref="F94:K94"/>
    <mergeCell ref="G71:G75"/>
    <mergeCell ref="H71:J71"/>
    <mergeCell ref="H72:H75"/>
    <mergeCell ref="I72:I75"/>
    <mergeCell ref="I26:I29"/>
    <mergeCell ref="H96:J96"/>
    <mergeCell ref="H97:H100"/>
    <mergeCell ref="I97:I100"/>
    <mergeCell ref="J97:J100"/>
    <mergeCell ref="J72:J75"/>
    <mergeCell ref="M143:M149"/>
    <mergeCell ref="N143:N149"/>
    <mergeCell ref="N23:N29"/>
    <mergeCell ref="F24:F29"/>
    <mergeCell ref="G24:J24"/>
    <mergeCell ref="K24:K29"/>
    <mergeCell ref="G25:G29"/>
    <mergeCell ref="H25:J25"/>
    <mergeCell ref="L23:L29"/>
    <mergeCell ref="M23:M29"/>
    <mergeCell ref="L119:L125"/>
    <mergeCell ref="M119:M125"/>
    <mergeCell ref="N119:N125"/>
    <mergeCell ref="L94:L100"/>
    <mergeCell ref="M94:M100"/>
    <mergeCell ref="N94:N100"/>
    <mergeCell ref="N170:N176"/>
    <mergeCell ref="F171:F176"/>
    <mergeCell ref="G171:J171"/>
    <mergeCell ref="K171:K176"/>
    <mergeCell ref="G172:G176"/>
    <mergeCell ref="H172:J172"/>
    <mergeCell ref="H173:H176"/>
    <mergeCell ref="L170:L176"/>
    <mergeCell ref="L143:L149"/>
    <mergeCell ref="F144:F149"/>
    <mergeCell ref="G144:J144"/>
    <mergeCell ref="K144:K149"/>
    <mergeCell ref="G145:G149"/>
    <mergeCell ref="H145:J145"/>
    <mergeCell ref="H146:H149"/>
    <mergeCell ref="I146:I149"/>
    <mergeCell ref="J146:J149"/>
    <mergeCell ref="L197:M197"/>
    <mergeCell ref="D143:D149"/>
    <mergeCell ref="E143:E149"/>
    <mergeCell ref="M170:M176"/>
    <mergeCell ref="I173:I176"/>
    <mergeCell ref="J173:J176"/>
    <mergeCell ref="D170:D176"/>
    <mergeCell ref="E170:E176"/>
    <mergeCell ref="F170:K170"/>
    <mergeCell ref="F143:K143"/>
  </mergeCells>
  <phoneticPr fontId="37" type="noConversion"/>
  <pageMargins left="0.70866141732283461" right="0.70866141732283461" top="0.39370078740157483" bottom="0.39370078740157483" header="0.31496062992125984" footer="0.31496062992125984"/>
  <pageSetup paperSize="9" scale="65" orientation="landscape" r:id="rId1"/>
  <rowBreaks count="4" manualBreakCount="4">
    <brk id="41" max="14" man="1"/>
    <brk id="91" max="14" man="1"/>
    <brk id="140" max="14" man="1"/>
    <brk id="194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титульний заочн</vt:lpstr>
      <vt:lpstr>Титул 076</vt:lpstr>
      <vt:lpstr>План D2 2026 зв</vt:lpstr>
      <vt:lpstr>семестровка</vt:lpstr>
      <vt:lpstr>'План D2 2026 зв'!Область_печати</vt:lpstr>
      <vt:lpstr>семестровка!Область_печати</vt:lpstr>
      <vt:lpstr>'титульний заочн'!Область_печати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Андрей</cp:lastModifiedBy>
  <cp:lastPrinted>2026-05-22T09:14:30Z</cp:lastPrinted>
  <dcterms:created xsi:type="dcterms:W3CDTF">2019-02-01T08:33:14Z</dcterms:created>
  <dcterms:modified xsi:type="dcterms:W3CDTF">2026-05-26T10:19:50Z</dcterms:modified>
</cp:coreProperties>
</file>